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55" activeTab="1"/>
  </bookViews>
  <sheets>
    <sheet name="обл.пол" sheetId="1" r:id="rId1"/>
    <sheet name="прог." sheetId="2" r:id="rId2"/>
  </sheets>
  <definedNames>
    <definedName name="_Hlk194811156" localSheetId="0">обл.пол!$B$7</definedName>
    <definedName name="_xlnm.Print_Area" localSheetId="1">прог.!$A$1:$H$182</definedName>
    <definedName name="_xlnm.Print_Titles" localSheetId="1">прог.!$2:$6</definedName>
  </definedNames>
  <calcPr calcId="145621"/>
</workbook>
</file>

<file path=xl/calcChain.xml><?xml version="1.0" encoding="utf-8"?>
<calcChain xmlns="http://schemas.openxmlformats.org/spreadsheetml/2006/main">
  <c r="G76" i="2" l="1"/>
  <c r="G175" i="2" l="1"/>
  <c r="D76" i="2"/>
  <c r="F175" i="2" l="1"/>
  <c r="F76" i="2"/>
  <c r="E81" i="2" l="1"/>
  <c r="H34" i="2" l="1"/>
  <c r="C34" i="2"/>
  <c r="D34" i="2"/>
  <c r="E34" i="2"/>
  <c r="F34" i="2"/>
  <c r="G34" i="2"/>
  <c r="D150" i="2" l="1"/>
  <c r="C76" i="2" l="1"/>
  <c r="D54" i="2"/>
  <c r="G54" i="2"/>
  <c r="C54" i="2" l="1"/>
  <c r="H55" i="2" l="1"/>
  <c r="H54" i="2"/>
  <c r="H93" i="2"/>
  <c r="H27" i="1"/>
  <c r="H76" i="2" l="1"/>
  <c r="H118" i="2" l="1"/>
  <c r="G118" i="2"/>
  <c r="D118" i="2" l="1"/>
  <c r="F118" i="2" l="1"/>
  <c r="F54" i="2"/>
  <c r="E76" i="2" l="1"/>
  <c r="E54" i="2"/>
  <c r="D27" i="1" l="1"/>
  <c r="E27" i="1"/>
  <c r="F27" i="1"/>
  <c r="G27" i="1"/>
  <c r="C27" i="1"/>
  <c r="F169" i="2" l="1"/>
  <c r="F180" i="2" s="1"/>
  <c r="F25" i="1" s="1"/>
  <c r="G169" i="2"/>
  <c r="G180" i="2" s="1"/>
  <c r="G25" i="1" s="1"/>
  <c r="H169" i="2"/>
  <c r="H180" i="2" s="1"/>
  <c r="H25" i="1" s="1"/>
  <c r="F150" i="2"/>
  <c r="F161" i="2" s="1"/>
  <c r="F23" i="1" s="1"/>
  <c r="G150" i="2"/>
  <c r="G161" i="2" s="1"/>
  <c r="G23" i="1" s="1"/>
  <c r="H150" i="2"/>
  <c r="H161" i="2" s="1"/>
  <c r="H23" i="1" s="1"/>
  <c r="E169" i="2" l="1"/>
  <c r="E180" i="2" s="1"/>
  <c r="E25" i="1" s="1"/>
  <c r="D169" i="2"/>
  <c r="D180" i="2" s="1"/>
  <c r="D25" i="1" s="1"/>
  <c r="C169" i="2"/>
  <c r="C180" i="2" s="1"/>
  <c r="C25" i="1" s="1"/>
  <c r="E150" i="2"/>
  <c r="E161" i="2" s="1"/>
  <c r="E23" i="1" s="1"/>
  <c r="D161" i="2"/>
  <c r="D23" i="1" s="1"/>
  <c r="C150" i="2"/>
  <c r="C161" i="2" s="1"/>
  <c r="C23" i="1" s="1"/>
  <c r="E16" i="2" l="1"/>
  <c r="F10" i="2"/>
  <c r="G10" i="2"/>
  <c r="H10" i="2"/>
  <c r="F16" i="2"/>
  <c r="G16" i="2"/>
  <c r="H16" i="2"/>
  <c r="F28" i="2"/>
  <c r="G28" i="2"/>
  <c r="H28" i="2"/>
  <c r="F48" i="2"/>
  <c r="H48" i="2"/>
  <c r="F70" i="2"/>
  <c r="H70" i="2"/>
  <c r="G70" i="2"/>
  <c r="F93" i="2"/>
  <c r="F104" i="2" s="1"/>
  <c r="F18" i="1" s="1"/>
  <c r="G93" i="2"/>
  <c r="G104" i="2" s="1"/>
  <c r="H104" i="2"/>
  <c r="H18" i="1" s="1"/>
  <c r="F112" i="2"/>
  <c r="F123" i="2" s="1"/>
  <c r="F19" i="1" s="1"/>
  <c r="G112" i="2"/>
  <c r="G123" i="2" s="1"/>
  <c r="G19" i="1" s="1"/>
  <c r="H112" i="2"/>
  <c r="H123" i="2" s="1"/>
  <c r="H19" i="1" s="1"/>
  <c r="F131" i="2"/>
  <c r="F142" i="2" s="1"/>
  <c r="F22" i="1" s="1"/>
  <c r="G131" i="2"/>
  <c r="G142" i="2" s="1"/>
  <c r="G22" i="1" s="1"/>
  <c r="H131" i="2"/>
  <c r="H142" i="2" s="1"/>
  <c r="H22" i="1" s="1"/>
  <c r="G18" i="1" l="1"/>
  <c r="G17" i="1" s="1"/>
  <c r="F17" i="1"/>
  <c r="H17" i="1"/>
  <c r="F62" i="2"/>
  <c r="H20" i="2"/>
  <c r="G20" i="2"/>
  <c r="H62" i="2"/>
  <c r="H85" i="2"/>
  <c r="F85" i="2"/>
  <c r="H40" i="2"/>
  <c r="G40" i="2"/>
  <c r="G48" i="2"/>
  <c r="G62" i="2" s="1"/>
  <c r="F20" i="2"/>
  <c r="G85" i="2"/>
  <c r="F40" i="2"/>
  <c r="D131" i="2" l="1"/>
  <c r="E131" i="2" l="1"/>
  <c r="D112" i="2"/>
  <c r="D48" i="2"/>
  <c r="D62" i="2" l="1"/>
  <c r="D14" i="1" l="1"/>
  <c r="D16" i="2" l="1"/>
  <c r="C16" i="2"/>
  <c r="C28" i="2" l="1"/>
  <c r="C40" i="2" l="1"/>
  <c r="E142" i="2" l="1"/>
  <c r="E22" i="1" s="1"/>
  <c r="D142" i="2"/>
  <c r="D22" i="1" s="1"/>
  <c r="C131" i="2"/>
  <c r="C142" i="2" s="1"/>
  <c r="C22" i="1" s="1"/>
  <c r="E112" i="2"/>
  <c r="E123" i="2" s="1"/>
  <c r="E19" i="1" s="1"/>
  <c r="D123" i="2"/>
  <c r="D19" i="1" s="1"/>
  <c r="C112" i="2"/>
  <c r="C123" i="2" s="1"/>
  <c r="C19" i="1" s="1"/>
  <c r="E93" i="2"/>
  <c r="E104" i="2" s="1"/>
  <c r="E18" i="1" s="1"/>
  <c r="D93" i="2"/>
  <c r="D104" i="2" s="1"/>
  <c r="D18" i="1" s="1"/>
  <c r="C93" i="2"/>
  <c r="C104" i="2" s="1"/>
  <c r="C18" i="1" s="1"/>
  <c r="E70" i="2"/>
  <c r="D70" i="2"/>
  <c r="C70" i="2"/>
  <c r="E48" i="2"/>
  <c r="C48" i="2"/>
  <c r="E28" i="2"/>
  <c r="D28" i="2"/>
  <c r="E10" i="2"/>
  <c r="D10" i="2"/>
  <c r="C10" i="2"/>
  <c r="C17" i="1" l="1"/>
  <c r="C20" i="2"/>
  <c r="C10" i="1" s="1"/>
  <c r="G10" i="1"/>
  <c r="E40" i="2"/>
  <c r="E11" i="1" s="1"/>
  <c r="F10" i="1"/>
  <c r="G11" i="1"/>
  <c r="E21" i="1"/>
  <c r="G14" i="1"/>
  <c r="E85" i="2"/>
  <c r="E15" i="1" s="1"/>
  <c r="F15" i="1"/>
  <c r="F21" i="1"/>
  <c r="E62" i="2"/>
  <c r="E14" i="1" s="1"/>
  <c r="G21" i="1"/>
  <c r="D20" i="2"/>
  <c r="D10" i="1" s="1"/>
  <c r="G15" i="1"/>
  <c r="H10" i="1"/>
  <c r="C85" i="2"/>
  <c r="C15" i="1" s="1"/>
  <c r="E20" i="2"/>
  <c r="E10" i="1" s="1"/>
  <c r="F11" i="1"/>
  <c r="F14" i="1"/>
  <c r="D85" i="2"/>
  <c r="D15" i="1" s="1"/>
  <c r="H15" i="1"/>
  <c r="H14" i="1"/>
  <c r="C62" i="2"/>
  <c r="C14" i="1" s="1"/>
  <c r="C21" i="1"/>
  <c r="D21" i="1"/>
  <c r="H21" i="1"/>
  <c r="H11" i="1"/>
  <c r="D40" i="2"/>
  <c r="D11" i="1" s="1"/>
  <c r="C11" i="1"/>
  <c r="G9" i="1" l="1"/>
  <c r="E17" i="1"/>
  <c r="D17" i="1"/>
  <c r="F9" i="1"/>
  <c r="H9" i="1"/>
  <c r="C9" i="1"/>
  <c r="E9" i="1"/>
  <c r="D9" i="1"/>
  <c r="F13" i="1"/>
  <c r="G13" i="1"/>
  <c r="G26" i="1" s="1"/>
  <c r="H13" i="1"/>
  <c r="H26" i="1" s="1"/>
  <c r="E13" i="1"/>
  <c r="C13" i="1"/>
  <c r="D13" i="1"/>
  <c r="F26" i="1" l="1"/>
  <c r="C26" i="1"/>
  <c r="E26" i="1"/>
  <c r="D26" i="1"/>
</calcChain>
</file>

<file path=xl/sharedStrings.xml><?xml version="1.0" encoding="utf-8"?>
<sst xmlns="http://schemas.openxmlformats.org/spreadsheetml/2006/main" count="280" uniqueCount="82">
  <si>
    <t>Уточнен</t>
  </si>
  <si>
    <t>Отчет</t>
  </si>
  <si>
    <t>Общо разходи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</si>
  <si>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</si>
  <si>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</si>
  <si>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</si>
  <si>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</si>
  <si>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</si>
  <si>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</si>
  <si>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</si>
  <si>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</si>
  <si>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..............................</t>
  </si>
  <si>
    <t>Общо разходи по бюджета (I+II)</t>
  </si>
  <si>
    <t>Численост на щатния персонал</t>
  </si>
  <si>
    <t>Други бюджетни програми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</si>
  <si>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</si>
  <si>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</si>
  <si>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ОТЧЕТ</t>
  </si>
  <si>
    <t>Наименование на областта на политика /бюджетната програма               (в лева)</t>
  </si>
  <si>
    <t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</t>
  </si>
  <si>
    <t>Бюджетна програма "Стратегическо планиране на регионалното и пространственото развитие, децентрализация и управление на финансовите инструменти за регионално и местно развитие и териториално сътрудничество"</t>
  </si>
  <si>
    <t>Бюджетна програма "Подобряване състоянието н жилищния сграден фонд и на жилищните условия на ромите в Република България"</t>
  </si>
  <si>
    <t>Бюджетна програма "Рехаблитация и изграждане на пътна инфраструктура"</t>
  </si>
  <si>
    <t>Бюджетна програма "Ефективно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концесионирането"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</si>
  <si>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</t>
  </si>
  <si>
    <t>Бюджетна програма  “Нормативно регулиране и контрол на инвестиционния процес  в  строителството”</t>
  </si>
  <si>
    <t>Бюджетна програма „Ефективна администрация и координация“</t>
  </si>
  <si>
    <t xml:space="preserve">Бюджетна програма “Агенция по геодезия, картография и кадастър”                                                                                </t>
  </si>
  <si>
    <t>Лихви по външни заеми</t>
  </si>
  <si>
    <t>Други/Лихви по външни заеми</t>
  </si>
  <si>
    <t>Изграждане на благоустройствени, водоснабдителни и геозащитни обекти</t>
  </si>
  <si>
    <t>Асоциации по ВиК</t>
  </si>
  <si>
    <t>Класификационен код*</t>
  </si>
  <si>
    <t>О Т Ч Е Т</t>
  </si>
  <si>
    <t>2100.01.00</t>
  </si>
  <si>
    <t>2100.01.01</t>
  </si>
  <si>
    <t>2100.01.02</t>
  </si>
  <si>
    <t>2100.02.00</t>
  </si>
  <si>
    <t>2100.02.01</t>
  </si>
  <si>
    <t>2100.02.02</t>
  </si>
  <si>
    <t>2100.03.00</t>
  </si>
  <si>
    <t>2100.03.01</t>
  </si>
  <si>
    <t>2100.03.02</t>
  </si>
  <si>
    <t>2100.04.00</t>
  </si>
  <si>
    <t>2100.04.01</t>
  </si>
  <si>
    <t>2100.04.02</t>
  </si>
  <si>
    <t>2100.05.00</t>
  </si>
  <si>
    <t>2100.01.01 Бюджетна програма  „Стратегическо планиране на регионалното и пространственото развитие, децентрализация и управление на финансовите инструменти за регионално и местно развитие и териториално сътрудничество“</t>
  </si>
  <si>
    <t>2100.01.02 Бюджетна програма „Подобряване състоянието на жилищния сграден фонд и на жилищните условия на ромите в Република България“</t>
  </si>
  <si>
    <t>2100.02.01 Бюджетна програма „Рехабилитация и изграждане на пътна инфраструктура“</t>
  </si>
  <si>
    <t>2100.03.01 Бюджетна програма „Нормативно регулиране и контрол на инвестиционния процес в строителството"</t>
  </si>
  <si>
    <t xml:space="preserve">2100.03.02 Бюджетна програма „Агенция по геодезия, картография и кадастър”        </t>
  </si>
  <si>
    <t>2100.04.01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</si>
  <si>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2100.04.02 Бюджетна програма „Гражданска регистрация и административно обслужване на населението“</t>
  </si>
  <si>
    <t>2100.05.00 Бюджетна програма „Ефективна администрация и координация“</t>
  </si>
  <si>
    <t>Други (такси ангаж.,наказ.такса KFW)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</si>
  <si>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</si>
  <si>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</si>
  <si>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 xml:space="preserve">Обезщетения на собственици на земя за дейности по републиканската пътна мрежа </t>
  </si>
  <si>
    <t>към 31.03.2017 г.</t>
  </si>
  <si>
    <t>Отчет на разходите по области на политики и бюджетни програми</t>
  </si>
  <si>
    <t>Закон 2017 г.</t>
  </si>
  <si>
    <t>план 2017 г.</t>
  </si>
  <si>
    <t>към 30.06.2017 г.</t>
  </si>
  <si>
    <t>към 30.09.2017 г.</t>
  </si>
  <si>
    <t>към 31.12.2017 г.</t>
  </si>
  <si>
    <t>към 
31.03.2017 г.</t>
  </si>
  <si>
    <t>към 
30.06.2017 г.</t>
  </si>
  <si>
    <t>към 
30.09.2017 г.</t>
  </si>
  <si>
    <t>към 
31.12.2017 г.</t>
  </si>
  <si>
    <t>Изграждане на социални жилища за лица в неравностойно положение</t>
  </si>
  <si>
    <t>Изпълнение на Националната програма за енергийна ефективност на многофамилни жилищни сгради</t>
  </si>
  <si>
    <t xml:space="preserve"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         </t>
  </si>
  <si>
    <t>Бюджетна програма "Гражданска регистрация и административно обслужване на населението"</t>
  </si>
  <si>
    <t>Финансови корекции за УО в чужбина</t>
  </si>
  <si>
    <t xml:space="preserve"> на ведомствените и администрираните разходи по бюджетни програми
 на Министерството на регионалното развитие и благоустройството</t>
  </si>
  <si>
    <t xml:space="preserve">Текущ ремонт и поддръжка на републиканската пътна 
мрежа
</t>
  </si>
  <si>
    <t>Текущ трансфер за чужбина</t>
  </si>
  <si>
    <t>за изпълнението на бюджета с тримесечна информация за разходите по бюджетни програми по бюджета                                   
на Министерството на регионалното развитие и благоустройството към 30.09.2017 г.</t>
  </si>
  <si>
    <t>Бюджетна програма "Устройствено планиране,благоустройство, геозащита, водоснабдяване и канализация"</t>
  </si>
  <si>
    <t>2100.02.02 Бюджетна програма  „Устройствено планиране, благоустройство, геозащита, водоснабдяване и канализация“</t>
  </si>
  <si>
    <t>Консултантски услуги по ДИЗ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</si>
</sst>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 indent="1"/>
    </xf>
    <xf numFmtId="3" fontId="5" fillId="0" borderId="14" xfId="0" applyNumberFormat="1" applyFont="1" applyFill="1" applyBorder="1" applyAlignment="1">
      <alignment horizontal="right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0" fillId="2" borderId="0" xfId="0" applyFill="1"/>
    <xf numFmtId="0" fontId="0" fillId="5" borderId="0" xfId="0" applyFill="1"/>
    <xf numFmtId="0" fontId="2" fillId="6" borderId="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9" fillId="0" borderId="0" xfId="0" applyFont="1"/>
    <xf numFmtId="3" fontId="1" fillId="5" borderId="7" xfId="0" applyNumberFormat="1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vertical="center" wrapText="1"/>
    </xf>
    <xf numFmtId="3" fontId="11" fillId="2" borderId="12" xfId="0" applyNumberFormat="1" applyFont="1" applyFill="1" applyBorder="1" applyAlignment="1">
      <alignment horizontal="right" vertical="center" wrapText="1"/>
    </xf>
    <xf numFmtId="3" fontId="11" fillId="2" borderId="13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12" fillId="0" borderId="7" xfId="0" applyNumberFormat="1" applyFont="1" applyBorder="1" applyAlignment="1">
      <alignment horizontal="right" vertical="center" wrapText="1"/>
    </xf>
    <xf numFmtId="0" fontId="5" fillId="5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1"/>
    </xf>
    <xf numFmtId="0" fontId="1" fillId="5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center"/>
    </xf>
    <xf numFmtId="0" fontId="13" fillId="2" borderId="6" xfId="0" applyFont="1" applyFill="1" applyBorder="1" applyAlignment="1">
      <alignment vertical="center" wrapText="1"/>
    </xf>
    <xf numFmtId="0" fontId="14" fillId="2" borderId="4" xfId="0" applyFont="1" applyFill="1" applyBorder="1"/>
    <xf numFmtId="3" fontId="14" fillId="2" borderId="9" xfId="0" applyNumberFormat="1" applyFont="1" applyFill="1" applyBorder="1"/>
    <xf numFmtId="3" fontId="14" fillId="2" borderId="16" xfId="0" applyNumberFormat="1" applyFont="1" applyFill="1" applyBorder="1"/>
    <xf numFmtId="3" fontId="5" fillId="5" borderId="14" xfId="0" applyNumberFormat="1" applyFont="1" applyFill="1" applyBorder="1" applyAlignment="1">
      <alignment horizontal="right" vertical="center" wrapText="1"/>
    </xf>
    <xf numFmtId="3" fontId="5" fillId="5" borderId="15" xfId="0" applyNumberFormat="1" applyFont="1" applyFill="1" applyBorder="1" applyAlignment="1">
      <alignment horizontal="right" vertical="center" wrapText="1"/>
    </xf>
    <xf numFmtId="0" fontId="5" fillId="5" borderId="17" xfId="0" applyFont="1" applyFill="1" applyBorder="1" applyAlignment="1">
      <alignment vertical="center" wrapText="1"/>
    </xf>
    <xf numFmtId="3" fontId="5" fillId="5" borderId="18" xfId="0" applyNumberFormat="1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center" wrapText="1"/>
    </xf>
    <xf numFmtId="3" fontId="12" fillId="5" borderId="14" xfId="0" applyNumberFormat="1" applyFont="1" applyFill="1" applyBorder="1" applyAlignment="1">
      <alignment horizontal="right" vertical="center" wrapText="1"/>
    </xf>
    <xf numFmtId="3" fontId="12" fillId="5" borderId="15" xfId="0" applyNumberFormat="1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  <xf numFmtId="3" fontId="17" fillId="0" borderId="14" xfId="0" applyNumberFormat="1" applyFont="1" applyFill="1" applyBorder="1" applyAlignment="1">
      <alignment horizontal="right" vertical="center" wrapText="1"/>
    </xf>
    <xf numFmtId="3" fontId="17" fillId="0" borderId="15" xfId="0" applyNumberFormat="1" applyFont="1" applyFill="1" applyBorder="1" applyAlignment="1">
      <alignment horizontal="right" vertical="center" wrapText="1"/>
    </xf>
    <xf numFmtId="3" fontId="17" fillId="0" borderId="18" xfId="0" applyNumberFormat="1" applyFont="1" applyFill="1" applyBorder="1" applyAlignment="1">
      <alignment horizontal="right" vertical="center" wrapText="1"/>
    </xf>
    <xf numFmtId="3" fontId="18" fillId="2" borderId="12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opLeftCell="A16" zoomScale="80" zoomScaleNormal="80" workbookViewId="0">
      <selection activeCell="F36" sqref="F36"/>
    </sheetView>
  </sheetViews>
  <sheetFormatPr defaultRowHeight="15.75" x14ac:dyDescent="0.25"/>
  <cols>
    <col min="1" max="1" width="11" style="61" customWidth="1"/>
    <col min="2" max="2" width="57.5" customWidth="1"/>
    <col min="3" max="3" width="14" customWidth="1"/>
    <col min="4" max="4" width="13.375" customWidth="1"/>
    <col min="5" max="5" width="14.625" customWidth="1"/>
    <col min="6" max="6" width="15.125" customWidth="1"/>
    <col min="7" max="7" width="14.625" customWidth="1"/>
    <col min="8" max="8" width="15.25" customWidth="1"/>
  </cols>
  <sheetData>
    <row r="2" spans="1:8" ht="22.5" x14ac:dyDescent="0.3">
      <c r="A2" s="96" t="s">
        <v>33</v>
      </c>
      <c r="B2" s="96"/>
      <c r="C2" s="96"/>
      <c r="D2" s="96"/>
      <c r="E2" s="96"/>
      <c r="F2" s="96"/>
      <c r="G2" s="96"/>
      <c r="H2" s="96"/>
    </row>
    <row r="3" spans="1:8" ht="36" customHeight="1" x14ac:dyDescent="0.25">
      <c r="A3" s="97" t="s">
        <v>78</v>
      </c>
      <c r="B3" s="97"/>
      <c r="C3" s="97"/>
      <c r="D3" s="97"/>
      <c r="E3" s="97"/>
      <c r="F3" s="97"/>
      <c r="G3" s="97"/>
      <c r="H3" s="97"/>
    </row>
    <row r="4" spans="1:8" x14ac:dyDescent="0.25">
      <c r="A4" s="98"/>
      <c r="B4" s="98"/>
      <c r="C4" s="98"/>
      <c r="D4" s="98"/>
      <c r="E4" s="98"/>
      <c r="F4" s="98"/>
      <c r="G4" s="98"/>
      <c r="H4" s="98"/>
    </row>
    <row r="5" spans="1:8" x14ac:dyDescent="0.25">
      <c r="A5" s="98" t="s">
        <v>60</v>
      </c>
      <c r="B5" s="98"/>
      <c r="C5" s="98"/>
      <c r="D5" s="98"/>
      <c r="E5" s="98"/>
      <c r="F5" s="98"/>
      <c r="G5" s="98"/>
      <c r="H5" s="98"/>
    </row>
    <row r="6" spans="1:8" ht="16.5" thickBot="1" x14ac:dyDescent="0.3">
      <c r="A6" s="98" t="s">
        <v>64</v>
      </c>
      <c r="B6" s="98"/>
      <c r="C6" s="98"/>
      <c r="D6" s="98"/>
      <c r="E6" s="98"/>
      <c r="F6" s="98"/>
      <c r="G6" s="98"/>
      <c r="H6" s="98"/>
    </row>
    <row r="7" spans="1:8" ht="15.75" customHeight="1" x14ac:dyDescent="0.25">
      <c r="A7" s="94" t="s">
        <v>32</v>
      </c>
      <c r="B7" s="99" t="s">
        <v>18</v>
      </c>
      <c r="C7" s="94" t="s">
        <v>61</v>
      </c>
      <c r="D7" s="83" t="s">
        <v>0</v>
      </c>
      <c r="E7" s="83" t="s">
        <v>1</v>
      </c>
      <c r="F7" s="83" t="s">
        <v>1</v>
      </c>
      <c r="G7" s="83" t="s">
        <v>1</v>
      </c>
      <c r="H7" s="83" t="s">
        <v>1</v>
      </c>
    </row>
    <row r="8" spans="1:8" ht="27.75" customHeight="1" thickBot="1" x14ac:dyDescent="0.3">
      <c r="A8" s="95"/>
      <c r="B8" s="100"/>
      <c r="C8" s="95"/>
      <c r="D8" s="84" t="s">
        <v>62</v>
      </c>
      <c r="E8" s="84" t="s">
        <v>59</v>
      </c>
      <c r="F8" s="84" t="s">
        <v>63</v>
      </c>
      <c r="G8" s="84" t="s">
        <v>64</v>
      </c>
      <c r="H8" s="84" t="s">
        <v>65</v>
      </c>
    </row>
    <row r="9" spans="1:8" ht="65.25" customHeight="1" thickBot="1" x14ac:dyDescent="0.3">
      <c r="A9" s="62" t="s">
        <v>34</v>
      </c>
      <c r="B9" s="85" t="s">
        <v>19</v>
      </c>
      <c r="C9" s="40">
        <f t="shared" ref="C9:H9" si="0">C10+C11</f>
        <v>2734500</v>
      </c>
      <c r="D9" s="40">
        <f t="shared" si="0"/>
        <v>1003407976</v>
      </c>
      <c r="E9" s="40">
        <f t="shared" si="0"/>
        <v>1338583</v>
      </c>
      <c r="F9" s="40">
        <f t="shared" si="0"/>
        <v>2076050</v>
      </c>
      <c r="G9" s="40">
        <f t="shared" si="0"/>
        <v>1893652</v>
      </c>
      <c r="H9" s="40">
        <f t="shared" si="0"/>
        <v>1003395761</v>
      </c>
    </row>
    <row r="10" spans="1:8" ht="56.25" customHeight="1" thickBot="1" x14ac:dyDescent="0.3">
      <c r="A10" s="63" t="s">
        <v>35</v>
      </c>
      <c r="B10" s="53" t="s">
        <v>20</v>
      </c>
      <c r="C10" s="37">
        <f>прог.!C20</f>
        <v>2285700</v>
      </c>
      <c r="D10" s="37">
        <f>прог.!D20</f>
        <v>2924576</v>
      </c>
      <c r="E10" s="37">
        <f>прог.!E20</f>
        <v>1239461</v>
      </c>
      <c r="F10" s="37">
        <f>прог.!F20</f>
        <v>1848963</v>
      </c>
      <c r="G10" s="37">
        <f>прог.!G20</f>
        <v>1596850</v>
      </c>
      <c r="H10" s="37">
        <f>прог.!H20</f>
        <v>2912459</v>
      </c>
    </row>
    <row r="11" spans="1:8" ht="30" customHeight="1" thickBot="1" x14ac:dyDescent="0.3">
      <c r="A11" s="63" t="s">
        <v>36</v>
      </c>
      <c r="B11" s="53" t="s">
        <v>21</v>
      </c>
      <c r="C11" s="37">
        <f>прог.!C40</f>
        <v>448800</v>
      </c>
      <c r="D11" s="37">
        <f>прог.!D40</f>
        <v>1000483400</v>
      </c>
      <c r="E11" s="37">
        <f>прог.!E40</f>
        <v>99122</v>
      </c>
      <c r="F11" s="37">
        <f>прог.!F40</f>
        <v>227087</v>
      </c>
      <c r="G11" s="37">
        <f>прог.!G40</f>
        <v>296802</v>
      </c>
      <c r="H11" s="37">
        <f>прог.!H40</f>
        <v>1000483302</v>
      </c>
    </row>
    <row r="12" spans="1:8" ht="16.5" thickBot="1" x14ac:dyDescent="0.3">
      <c r="A12" s="63"/>
      <c r="B12" s="54"/>
      <c r="C12" s="8"/>
      <c r="D12" s="8"/>
      <c r="E12" s="8"/>
      <c r="F12" s="8"/>
      <c r="G12" s="8"/>
      <c r="H12" s="8"/>
    </row>
    <row r="13" spans="1:8" ht="59.25" customHeight="1" thickBot="1" x14ac:dyDescent="0.3">
      <c r="A13" s="62" t="s">
        <v>37</v>
      </c>
      <c r="B13" s="85" t="s">
        <v>72</v>
      </c>
      <c r="C13" s="40">
        <f t="shared" ref="C13:H13" si="1">C14+C15</f>
        <v>351522900</v>
      </c>
      <c r="D13" s="40">
        <f t="shared" si="1"/>
        <v>493880531</v>
      </c>
      <c r="E13" s="40">
        <f t="shared" si="1"/>
        <v>79089544</v>
      </c>
      <c r="F13" s="40">
        <f t="shared" si="1"/>
        <v>165267919</v>
      </c>
      <c r="G13" s="40">
        <f t="shared" si="1"/>
        <v>252869997</v>
      </c>
      <c r="H13" s="40">
        <f t="shared" si="1"/>
        <v>491266420</v>
      </c>
    </row>
    <row r="14" spans="1:8" ht="33" customHeight="1" thickBot="1" x14ac:dyDescent="0.3">
      <c r="A14" s="63" t="s">
        <v>38</v>
      </c>
      <c r="B14" s="55" t="s">
        <v>22</v>
      </c>
      <c r="C14" s="8">
        <f>прог.!C62</f>
        <v>328354900</v>
      </c>
      <c r="D14" s="8">
        <f>прог.!D62</f>
        <v>461294418</v>
      </c>
      <c r="E14" s="8">
        <f>прог.!E62</f>
        <v>77525781</v>
      </c>
      <c r="F14" s="8">
        <f>прог.!F62</f>
        <v>157603339</v>
      </c>
      <c r="G14" s="8">
        <f>прог.!G62</f>
        <v>240589823</v>
      </c>
      <c r="H14" s="8">
        <f>прог.!H62</f>
        <v>458680499</v>
      </c>
    </row>
    <row r="15" spans="1:8" ht="26.25" thickBot="1" x14ac:dyDescent="0.3">
      <c r="A15" s="63" t="s">
        <v>39</v>
      </c>
      <c r="B15" s="55" t="s">
        <v>79</v>
      </c>
      <c r="C15" s="8">
        <f>прог.!C85</f>
        <v>23168000</v>
      </c>
      <c r="D15" s="8">
        <f>прог.!D85</f>
        <v>32586113</v>
      </c>
      <c r="E15" s="8">
        <f>прог.!E85</f>
        <v>1563763</v>
      </c>
      <c r="F15" s="8">
        <f>прог.!F85</f>
        <v>7664580</v>
      </c>
      <c r="G15" s="8">
        <f>прог.!G85</f>
        <v>12280174</v>
      </c>
      <c r="H15" s="8">
        <f>прог.!H85</f>
        <v>32585921</v>
      </c>
    </row>
    <row r="16" spans="1:8" ht="16.5" customHeight="1" thickBot="1" x14ac:dyDescent="0.3">
      <c r="A16" s="63"/>
      <c r="B16" s="56"/>
      <c r="C16" s="8"/>
      <c r="D16" s="8"/>
      <c r="E16" s="8"/>
      <c r="F16" s="8"/>
      <c r="G16" s="8"/>
      <c r="H16" s="8"/>
    </row>
    <row r="17" spans="1:8" ht="58.5" customHeight="1" thickBot="1" x14ac:dyDescent="0.3">
      <c r="A17" s="62" t="s">
        <v>40</v>
      </c>
      <c r="B17" s="86" t="s">
        <v>24</v>
      </c>
      <c r="C17" s="40">
        <f>C18+C19</f>
        <v>27416300</v>
      </c>
      <c r="D17" s="40">
        <f t="shared" ref="D17:E17" si="2">D18+D19</f>
        <v>22967334</v>
      </c>
      <c r="E17" s="40">
        <f t="shared" si="2"/>
        <v>4395313</v>
      </c>
      <c r="F17" s="40">
        <f t="shared" ref="F17" si="3">F18+F19</f>
        <v>8894886</v>
      </c>
      <c r="G17" s="40">
        <f t="shared" ref="G17" si="4">G18+G19</f>
        <v>14033185</v>
      </c>
      <c r="H17" s="40">
        <f t="shared" ref="H17" si="5">H18+H19</f>
        <v>22952849</v>
      </c>
    </row>
    <row r="18" spans="1:8" ht="27.75" customHeight="1" thickBot="1" x14ac:dyDescent="0.3">
      <c r="A18" s="63" t="s">
        <v>41</v>
      </c>
      <c r="B18" s="57" t="s">
        <v>25</v>
      </c>
      <c r="C18" s="37">
        <f>прог.!C104</f>
        <v>7794200</v>
      </c>
      <c r="D18" s="37">
        <f>прог.!D104</f>
        <v>7463974</v>
      </c>
      <c r="E18" s="37">
        <f>прог.!E104</f>
        <v>1633727</v>
      </c>
      <c r="F18" s="37">
        <f>прог.!F104</f>
        <v>3367691</v>
      </c>
      <c r="G18" s="37">
        <f>прог.!G104</f>
        <v>4993053</v>
      </c>
      <c r="H18" s="37">
        <f>прог.!H104</f>
        <v>7450276</v>
      </c>
    </row>
    <row r="19" spans="1:8" ht="27.75" customHeight="1" thickBot="1" x14ac:dyDescent="0.3">
      <c r="A19" s="63" t="s">
        <v>42</v>
      </c>
      <c r="B19" s="57" t="s">
        <v>27</v>
      </c>
      <c r="C19" s="37">
        <f>прог.!C123</f>
        <v>19622100</v>
      </c>
      <c r="D19" s="37">
        <f>прог.!D123</f>
        <v>15503360</v>
      </c>
      <c r="E19" s="37">
        <f>прог.!E123</f>
        <v>2761586</v>
      </c>
      <c r="F19" s="37">
        <f>прог.!F123</f>
        <v>5527195</v>
      </c>
      <c r="G19" s="37">
        <f>прог.!G123</f>
        <v>9040132</v>
      </c>
      <c r="H19" s="37">
        <f>прог.!H123</f>
        <v>15502573</v>
      </c>
    </row>
    <row r="20" spans="1:8" ht="16.5" thickBot="1" x14ac:dyDescent="0.3">
      <c r="A20" s="63"/>
      <c r="B20" s="58"/>
      <c r="C20" s="8"/>
      <c r="D20" s="8"/>
      <c r="E20" s="8"/>
      <c r="F20" s="8"/>
      <c r="G20" s="8"/>
      <c r="H20" s="8"/>
    </row>
    <row r="21" spans="1:8" ht="22.5" customHeight="1" thickBot="1" x14ac:dyDescent="0.3">
      <c r="A21" s="62" t="s">
        <v>43</v>
      </c>
      <c r="B21" s="85" t="s">
        <v>14</v>
      </c>
      <c r="C21" s="40">
        <f t="shared" ref="C21:H21" si="6">C22+C23</f>
        <v>2719800</v>
      </c>
      <c r="D21" s="40">
        <f t="shared" si="6"/>
        <v>3718970</v>
      </c>
      <c r="E21" s="40">
        <f t="shared" si="6"/>
        <v>990659</v>
      </c>
      <c r="F21" s="40">
        <f t="shared" si="6"/>
        <v>1828657</v>
      </c>
      <c r="G21" s="40">
        <f t="shared" si="6"/>
        <v>2675896</v>
      </c>
      <c r="H21" s="40">
        <f t="shared" si="6"/>
        <v>3721577</v>
      </c>
    </row>
    <row r="22" spans="1:8" ht="39" thickBot="1" x14ac:dyDescent="0.3">
      <c r="A22" s="63" t="s">
        <v>44</v>
      </c>
      <c r="B22" s="59" t="s">
        <v>23</v>
      </c>
      <c r="C22" s="8">
        <f>прог.!C142</f>
        <v>611100</v>
      </c>
      <c r="D22" s="8">
        <f>прог.!D142</f>
        <v>604496</v>
      </c>
      <c r="E22" s="8">
        <f>прог.!E142</f>
        <v>139293</v>
      </c>
      <c r="F22" s="8">
        <f>прог.!F142</f>
        <v>276698</v>
      </c>
      <c r="G22" s="8">
        <f>прог.!G142</f>
        <v>400568</v>
      </c>
      <c r="H22" s="8">
        <f>прог.!H142</f>
        <v>604392</v>
      </c>
    </row>
    <row r="23" spans="1:8" ht="26.25" thickBot="1" x14ac:dyDescent="0.3">
      <c r="A23" s="63" t="s">
        <v>45</v>
      </c>
      <c r="B23" s="55" t="s">
        <v>73</v>
      </c>
      <c r="C23" s="8">
        <f>прог.!C161</f>
        <v>2108700</v>
      </c>
      <c r="D23" s="8">
        <f>прог.!D161</f>
        <v>3114474</v>
      </c>
      <c r="E23" s="8">
        <f>прог.!E161</f>
        <v>851366</v>
      </c>
      <c r="F23" s="8">
        <f>прог.!F161</f>
        <v>1551959</v>
      </c>
      <c r="G23" s="8">
        <f>прог.!G161</f>
        <v>2275328</v>
      </c>
      <c r="H23" s="8">
        <f>прог.!H161</f>
        <v>3117185</v>
      </c>
    </row>
    <row r="24" spans="1:8" ht="16.5" thickBot="1" x14ac:dyDescent="0.3">
      <c r="A24" s="63"/>
      <c r="B24" s="60"/>
      <c r="C24" s="8"/>
      <c r="D24" s="8"/>
      <c r="E24" s="8"/>
      <c r="F24" s="8"/>
      <c r="G24" s="8"/>
      <c r="H24" s="8"/>
    </row>
    <row r="25" spans="1:8" ht="21.75" customHeight="1" thickBot="1" x14ac:dyDescent="0.3">
      <c r="A25" s="62" t="s">
        <v>46</v>
      </c>
      <c r="B25" s="85" t="s">
        <v>26</v>
      </c>
      <c r="C25" s="40">
        <f>прог.!C180</f>
        <v>16510600</v>
      </c>
      <c r="D25" s="40">
        <f>прог.!D180</f>
        <v>7262492</v>
      </c>
      <c r="E25" s="40">
        <f>прог.!E180</f>
        <v>1916322</v>
      </c>
      <c r="F25" s="40">
        <f>прог.!F180</f>
        <v>3346723</v>
      </c>
      <c r="G25" s="40">
        <f>прог.!G180</f>
        <v>5698450</v>
      </c>
      <c r="H25" s="40">
        <f>прог.!H180</f>
        <v>7255532</v>
      </c>
    </row>
    <row r="26" spans="1:8" ht="24.75" customHeight="1" thickBot="1" x14ac:dyDescent="0.3">
      <c r="A26" s="64"/>
      <c r="B26" s="67" t="s">
        <v>2</v>
      </c>
      <c r="C26" s="65">
        <f>C9+C13+C17+C21+C25</f>
        <v>400904100</v>
      </c>
      <c r="D26" s="65">
        <f>D9+D13+D17+D21+D25</f>
        <v>1531237303</v>
      </c>
      <c r="E26" s="65">
        <f>E9+E13+E17+E21+E25</f>
        <v>87730421</v>
      </c>
      <c r="F26" s="65">
        <f>F9+F13+F17+F21+F25</f>
        <v>181414235</v>
      </c>
      <c r="G26" s="65">
        <f>G9+G13+G17+G21+G25</f>
        <v>277171180</v>
      </c>
      <c r="H26" s="65">
        <f>H9+H13+H21+H25+H17</f>
        <v>1528592139</v>
      </c>
    </row>
    <row r="27" spans="1:8" ht="16.5" thickBot="1" x14ac:dyDescent="0.3">
      <c r="A27" s="66"/>
      <c r="B27" s="68" t="s">
        <v>13</v>
      </c>
      <c r="C27" s="69">
        <f>прог.!C22+прог.!C42+прог.!C64+прог.!C87+прог.!C106+прог.!C125+прог.!C144+прог.!C163+прог.!C182</f>
        <v>2965</v>
      </c>
      <c r="D27" s="70">
        <f>прог.!D22+прог.!D42+прог.!D64+прог.!D87+прог.!D106+прог.!D125+прог.!D144+прог.!D163+прог.!D182</f>
        <v>2963</v>
      </c>
      <c r="E27" s="70">
        <f>прог.!E22+прог.!E42+прог.!E64+прог.!E87+прог.!E106+прог.!E125+прог.!E144+прог.!E163+прог.!E182</f>
        <v>2667</v>
      </c>
      <c r="F27" s="70">
        <f>прог.!F22+прог.!F42+прог.!F64+прог.!F87+прог.!F106+прог.!F125+прог.!F144+прог.!F163+прог.!F182</f>
        <v>2679</v>
      </c>
      <c r="G27" s="70">
        <f>прог.!G22+прог.!G42+прог.!G64+прог.!G87+прог.!G106+прог.!G125+прог.!G144+прог.!G163+прог.!G182</f>
        <v>2650</v>
      </c>
      <c r="H27" s="70">
        <f>прог.!H22+прог.!H42+прог.!H64+прог.!H87+прог.!H106+прог.!H125+прог.!H144+прог.!H163+прог.!H182</f>
        <v>2661</v>
      </c>
    </row>
  </sheetData>
  <mergeCells count="8">
    <mergeCell ref="A7:A8"/>
    <mergeCell ref="A2:H2"/>
    <mergeCell ref="A3:H3"/>
    <mergeCell ref="A4:H4"/>
    <mergeCell ref="C7:C8"/>
    <mergeCell ref="B7:B8"/>
    <mergeCell ref="A5:H5"/>
    <mergeCell ref="A6:H6"/>
  </mergeCells>
  <pageMargins left="0.38" right="0.7" top="0.11" bottom="0.16" header="0.11" footer="0.1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2"/>
  <sheetViews>
    <sheetView tabSelected="1" topLeftCell="A137" zoomScale="80" zoomScaleNormal="80" zoomScaleSheetLayoutView="100" workbookViewId="0">
      <selection activeCell="H153" sqref="H153"/>
    </sheetView>
  </sheetViews>
  <sheetFormatPr defaultRowHeight="15.75" x14ac:dyDescent="0.25"/>
  <cols>
    <col min="1" max="1" width="4.5" customWidth="1"/>
    <col min="2" max="2" width="45.625" customWidth="1"/>
    <col min="3" max="3" width="14.25" customWidth="1"/>
    <col min="4" max="4" width="13.125" customWidth="1"/>
    <col min="5" max="5" width="15.125" customWidth="1"/>
    <col min="6" max="6" width="14.375" customWidth="1"/>
    <col min="7" max="7" width="13.75" customWidth="1"/>
    <col min="8" max="8" width="15" customWidth="1"/>
  </cols>
  <sheetData>
    <row r="1" spans="2:8" s="26" customFormat="1" x14ac:dyDescent="0.25"/>
    <row r="2" spans="2:8" x14ac:dyDescent="0.25">
      <c r="B2" s="25"/>
      <c r="C2" s="25"/>
      <c r="D2" s="25"/>
      <c r="E2" s="25"/>
      <c r="F2" s="25"/>
      <c r="G2" s="25"/>
      <c r="H2" s="25"/>
    </row>
    <row r="3" spans="2:8" ht="18.75" x14ac:dyDescent="0.3">
      <c r="B3" s="105" t="s">
        <v>17</v>
      </c>
      <c r="C3" s="105"/>
      <c r="D3" s="105"/>
      <c r="E3" s="105"/>
      <c r="F3" s="105"/>
      <c r="G3" s="105"/>
      <c r="H3" s="105"/>
    </row>
    <row r="4" spans="2:8" ht="31.5" customHeight="1" x14ac:dyDescent="0.25">
      <c r="B4" s="106" t="s">
        <v>75</v>
      </c>
      <c r="C4" s="107"/>
      <c r="D4" s="107"/>
      <c r="E4" s="107"/>
      <c r="F4" s="107"/>
      <c r="G4" s="107"/>
      <c r="H4" s="107"/>
    </row>
    <row r="5" spans="2:8" ht="18.75" customHeight="1" x14ac:dyDescent="0.25">
      <c r="B5" s="107" t="s">
        <v>65</v>
      </c>
      <c r="C5" s="107"/>
      <c r="D5" s="107"/>
      <c r="E5" s="107"/>
      <c r="F5" s="107"/>
      <c r="G5" s="107"/>
      <c r="H5" s="107"/>
    </row>
    <row r="6" spans="2:8" ht="16.5" thickBot="1" x14ac:dyDescent="0.3">
      <c r="B6" s="43"/>
      <c r="C6" s="43"/>
      <c r="D6" s="43"/>
      <c r="E6" s="43"/>
      <c r="F6" s="43"/>
      <c r="G6" s="43"/>
      <c r="H6" s="43"/>
    </row>
    <row r="7" spans="2:8" ht="47.25" customHeight="1" thickBot="1" x14ac:dyDescent="0.3">
      <c r="B7" s="102" t="s">
        <v>47</v>
      </c>
      <c r="C7" s="103"/>
      <c r="D7" s="103"/>
      <c r="E7" s="33"/>
      <c r="F7" s="33"/>
      <c r="G7" s="33"/>
      <c r="H7" s="34"/>
    </row>
    <row r="8" spans="2:8" ht="30.75" customHeight="1" x14ac:dyDescent="0.25">
      <c r="B8" s="27" t="s">
        <v>3</v>
      </c>
      <c r="C8" s="94" t="s">
        <v>61</v>
      </c>
      <c r="D8" s="30" t="s">
        <v>0</v>
      </c>
      <c r="E8" s="30" t="s">
        <v>1</v>
      </c>
      <c r="F8" s="30" t="s">
        <v>1</v>
      </c>
      <c r="G8" s="30" t="s">
        <v>1</v>
      </c>
      <c r="H8" s="30" t="s">
        <v>1</v>
      </c>
    </row>
    <row r="9" spans="2:8" ht="46.5" customHeight="1" thickBot="1" x14ac:dyDescent="0.3">
      <c r="B9" s="28" t="s">
        <v>4</v>
      </c>
      <c r="C9" s="95"/>
      <c r="D9" s="39" t="s">
        <v>62</v>
      </c>
      <c r="E9" s="39" t="s">
        <v>66</v>
      </c>
      <c r="F9" s="39" t="s">
        <v>67</v>
      </c>
      <c r="G9" s="39" t="s">
        <v>68</v>
      </c>
      <c r="H9" s="39" t="s">
        <v>69</v>
      </c>
    </row>
    <row r="10" spans="2:8" ht="16.5" thickBot="1" x14ac:dyDescent="0.3">
      <c r="B10" s="2" t="s">
        <v>5</v>
      </c>
      <c r="C10" s="7">
        <f t="shared" ref="C10:H10" si="0">C12+C13+C14</f>
        <v>2285700</v>
      </c>
      <c r="D10" s="7">
        <f t="shared" si="0"/>
        <v>1970213</v>
      </c>
      <c r="E10" s="7">
        <f t="shared" si="0"/>
        <v>588343</v>
      </c>
      <c r="F10" s="7">
        <f t="shared" si="0"/>
        <v>1197845</v>
      </c>
      <c r="G10" s="7">
        <f>G12+G13+G14</f>
        <v>1596850</v>
      </c>
      <c r="H10" s="7">
        <f t="shared" si="0"/>
        <v>1958096</v>
      </c>
    </row>
    <row r="11" spans="2:8" ht="16.5" thickBot="1" x14ac:dyDescent="0.3">
      <c r="B11" s="1" t="s">
        <v>6</v>
      </c>
      <c r="C11" s="8"/>
      <c r="D11" s="8"/>
      <c r="E11" s="8"/>
      <c r="F11" s="8"/>
      <c r="G11" s="8"/>
      <c r="H11" s="8"/>
    </row>
    <row r="12" spans="2:8" ht="16.5" thickBot="1" x14ac:dyDescent="0.3">
      <c r="B12" s="3" t="s">
        <v>7</v>
      </c>
      <c r="C12" s="8">
        <v>1871000</v>
      </c>
      <c r="D12" s="8">
        <v>1413100</v>
      </c>
      <c r="E12" s="8">
        <v>557180</v>
      </c>
      <c r="F12" s="8">
        <v>1083250</v>
      </c>
      <c r="G12" s="18">
        <v>1164663</v>
      </c>
      <c r="H12" s="8">
        <v>1412897</v>
      </c>
    </row>
    <row r="13" spans="2:8" ht="16.5" thickBot="1" x14ac:dyDescent="0.3">
      <c r="B13" s="3" t="s">
        <v>8</v>
      </c>
      <c r="C13" s="8">
        <v>414700</v>
      </c>
      <c r="D13" s="8">
        <v>557113</v>
      </c>
      <c r="E13" s="8">
        <v>31163</v>
      </c>
      <c r="F13" s="8">
        <v>114595</v>
      </c>
      <c r="G13" s="18">
        <v>432187</v>
      </c>
      <c r="H13" s="8">
        <v>545199</v>
      </c>
    </row>
    <row r="14" spans="2:8" ht="16.5" thickBot="1" x14ac:dyDescent="0.3">
      <c r="B14" s="3" t="s">
        <v>9</v>
      </c>
      <c r="C14" s="8"/>
      <c r="D14" s="8"/>
      <c r="E14" s="8"/>
      <c r="F14" s="8"/>
      <c r="G14" s="8"/>
      <c r="H14" s="8"/>
    </row>
    <row r="15" spans="2:8" ht="16.5" thickBot="1" x14ac:dyDescent="0.3">
      <c r="B15" s="1"/>
      <c r="C15" s="8"/>
      <c r="D15" s="8"/>
      <c r="E15" s="8"/>
      <c r="F15" s="8"/>
      <c r="G15" s="8"/>
      <c r="H15" s="8"/>
    </row>
    <row r="16" spans="2:8" ht="16.5" thickBot="1" x14ac:dyDescent="0.3">
      <c r="B16" s="2" t="s">
        <v>10</v>
      </c>
      <c r="C16" s="7">
        <f>SUM(C18)</f>
        <v>0</v>
      </c>
      <c r="D16" s="7">
        <f t="shared" ref="D16:H16" si="1">SUM(D18)</f>
        <v>954363</v>
      </c>
      <c r="E16" s="7">
        <f>SUM(E18)</f>
        <v>651118</v>
      </c>
      <c r="F16" s="7">
        <f t="shared" si="1"/>
        <v>651118</v>
      </c>
      <c r="G16" s="7">
        <f t="shared" si="1"/>
        <v>0</v>
      </c>
      <c r="H16" s="7">
        <f t="shared" si="1"/>
        <v>954363</v>
      </c>
    </row>
    <row r="17" spans="2:8" x14ac:dyDescent="0.25">
      <c r="B17" s="12" t="s">
        <v>6</v>
      </c>
      <c r="C17" s="9"/>
      <c r="D17" s="9"/>
      <c r="E17" s="9"/>
      <c r="F17" s="9"/>
      <c r="G17" s="9"/>
      <c r="H17" s="9"/>
    </row>
    <row r="18" spans="2:8" ht="16.5" thickBot="1" x14ac:dyDescent="0.3">
      <c r="B18" s="87" t="s">
        <v>74</v>
      </c>
      <c r="C18" s="8"/>
      <c r="D18" s="8">
        <v>954363</v>
      </c>
      <c r="E18" s="88">
        <v>651118</v>
      </c>
      <c r="F18" s="8">
        <v>651118</v>
      </c>
      <c r="G18" s="8"/>
      <c r="H18" s="8">
        <v>954363</v>
      </c>
    </row>
    <row r="19" spans="2:8" ht="16.5" thickBot="1" x14ac:dyDescent="0.3">
      <c r="B19" s="1"/>
      <c r="C19" s="8"/>
      <c r="D19" s="8"/>
      <c r="E19" s="8"/>
      <c r="F19" s="8"/>
      <c r="G19" s="8"/>
      <c r="H19" s="8"/>
    </row>
    <row r="20" spans="2:8" ht="16.5" thickBot="1" x14ac:dyDescent="0.3">
      <c r="B20" s="2" t="s">
        <v>12</v>
      </c>
      <c r="C20" s="7">
        <f t="shared" ref="C20:H20" si="2">C10+C16</f>
        <v>2285700</v>
      </c>
      <c r="D20" s="7">
        <f t="shared" si="2"/>
        <v>2924576</v>
      </c>
      <c r="E20" s="7">
        <f t="shared" si="2"/>
        <v>1239461</v>
      </c>
      <c r="F20" s="7">
        <f t="shared" si="2"/>
        <v>1848963</v>
      </c>
      <c r="G20" s="7">
        <f t="shared" si="2"/>
        <v>1596850</v>
      </c>
      <c r="H20" s="7">
        <f t="shared" si="2"/>
        <v>2912459</v>
      </c>
    </row>
    <row r="21" spans="2:8" ht="16.5" thickBot="1" x14ac:dyDescent="0.3">
      <c r="B21" s="1"/>
      <c r="C21" s="8"/>
      <c r="D21" s="8"/>
      <c r="E21" s="8"/>
      <c r="F21" s="8"/>
      <c r="G21" s="8"/>
      <c r="H21" s="8"/>
    </row>
    <row r="22" spans="2:8" ht="16.5" thickBot="1" x14ac:dyDescent="0.3">
      <c r="B22" s="1" t="s">
        <v>13</v>
      </c>
      <c r="C22" s="8">
        <v>256</v>
      </c>
      <c r="D22" s="8">
        <v>200</v>
      </c>
      <c r="E22" s="8">
        <v>238</v>
      </c>
      <c r="F22" s="8">
        <v>241</v>
      </c>
      <c r="G22" s="8">
        <v>185</v>
      </c>
      <c r="H22" s="8">
        <v>183</v>
      </c>
    </row>
    <row r="23" spans="2:8" x14ac:dyDescent="0.25">
      <c r="B23" s="4"/>
    </row>
    <row r="24" spans="2:8" ht="16.5" thickBot="1" x14ac:dyDescent="0.3"/>
    <row r="25" spans="2:8" ht="36" customHeight="1" thickBot="1" x14ac:dyDescent="0.3">
      <c r="B25" s="102" t="s">
        <v>48</v>
      </c>
      <c r="C25" s="103"/>
      <c r="D25" s="103"/>
      <c r="E25" s="33"/>
      <c r="F25" s="33"/>
      <c r="G25" s="33"/>
      <c r="H25" s="34"/>
    </row>
    <row r="26" spans="2:8" ht="33" customHeight="1" x14ac:dyDescent="0.25">
      <c r="B26" s="27" t="s">
        <v>3</v>
      </c>
      <c r="C26" s="94" t="s">
        <v>61</v>
      </c>
      <c r="D26" s="78" t="s">
        <v>0</v>
      </c>
      <c r="E26" s="78" t="s">
        <v>1</v>
      </c>
      <c r="F26" s="78" t="s">
        <v>1</v>
      </c>
      <c r="G26" s="78" t="s">
        <v>1</v>
      </c>
      <c r="H26" s="78" t="s">
        <v>1</v>
      </c>
    </row>
    <row r="27" spans="2:8" ht="24" customHeight="1" thickBot="1" x14ac:dyDescent="0.3">
      <c r="B27" s="28" t="s">
        <v>4</v>
      </c>
      <c r="C27" s="95"/>
      <c r="D27" s="79" t="s">
        <v>62</v>
      </c>
      <c r="E27" s="79" t="s">
        <v>66</v>
      </c>
      <c r="F27" s="79" t="s">
        <v>67</v>
      </c>
      <c r="G27" s="79" t="s">
        <v>68</v>
      </c>
      <c r="H27" s="79" t="s">
        <v>69</v>
      </c>
    </row>
    <row r="28" spans="2:8" ht="16.5" thickBot="1" x14ac:dyDescent="0.3">
      <c r="B28" s="2" t="s">
        <v>5</v>
      </c>
      <c r="C28" s="7">
        <f>C30+C31+C32</f>
        <v>286800</v>
      </c>
      <c r="D28" s="7">
        <f t="shared" ref="D28:H28" si="3">D30+D31+D32</f>
        <v>483400</v>
      </c>
      <c r="E28" s="7">
        <f t="shared" si="3"/>
        <v>99122</v>
      </c>
      <c r="F28" s="7">
        <f t="shared" si="3"/>
        <v>227087</v>
      </c>
      <c r="G28" s="7">
        <f t="shared" si="3"/>
        <v>296802</v>
      </c>
      <c r="H28" s="7">
        <f t="shared" si="3"/>
        <v>483302</v>
      </c>
    </row>
    <row r="29" spans="2:8" ht="16.5" thickBot="1" x14ac:dyDescent="0.3">
      <c r="B29" s="1" t="s">
        <v>6</v>
      </c>
      <c r="C29" s="8"/>
      <c r="D29" s="8"/>
      <c r="E29" s="8"/>
      <c r="F29" s="8"/>
      <c r="G29" s="8"/>
      <c r="H29" s="8"/>
    </row>
    <row r="30" spans="2:8" ht="16.5" thickBot="1" x14ac:dyDescent="0.3">
      <c r="B30" s="3" t="s">
        <v>7</v>
      </c>
      <c r="C30" s="8">
        <v>276800</v>
      </c>
      <c r="D30" s="8">
        <v>329600</v>
      </c>
      <c r="E30" s="8">
        <v>77372</v>
      </c>
      <c r="F30" s="8">
        <v>166602</v>
      </c>
      <c r="G30" s="8">
        <v>234990</v>
      </c>
      <c r="H30" s="8">
        <v>329546</v>
      </c>
    </row>
    <row r="31" spans="2:8" ht="16.5" thickBot="1" x14ac:dyDescent="0.3">
      <c r="B31" s="3" t="s">
        <v>8</v>
      </c>
      <c r="C31" s="8">
        <v>10000</v>
      </c>
      <c r="D31" s="8">
        <v>153800</v>
      </c>
      <c r="E31" s="8">
        <v>21750</v>
      </c>
      <c r="F31" s="8">
        <v>60485</v>
      </c>
      <c r="G31" s="8">
        <v>61812</v>
      </c>
      <c r="H31" s="8">
        <v>153756</v>
      </c>
    </row>
    <row r="32" spans="2:8" ht="16.5" thickBot="1" x14ac:dyDescent="0.3">
      <c r="B32" s="3" t="s">
        <v>9</v>
      </c>
      <c r="C32" s="8"/>
      <c r="D32" s="8"/>
      <c r="E32" s="8"/>
      <c r="F32" s="8"/>
      <c r="G32" s="8"/>
      <c r="H32" s="8"/>
    </row>
    <row r="33" spans="2:8" ht="16.5" thickBot="1" x14ac:dyDescent="0.3">
      <c r="B33" s="1"/>
      <c r="C33" s="8"/>
      <c r="D33" s="8"/>
      <c r="E33" s="8"/>
      <c r="F33" s="8"/>
      <c r="G33" s="8"/>
      <c r="H33" s="8"/>
    </row>
    <row r="34" spans="2:8" ht="16.5" thickBot="1" x14ac:dyDescent="0.3">
      <c r="B34" s="2" t="s">
        <v>10</v>
      </c>
      <c r="C34" s="7">
        <f t="shared" ref="C34:H34" si="4">SUM(C36:C39)</f>
        <v>162000</v>
      </c>
      <c r="D34" s="7">
        <f t="shared" si="4"/>
        <v>1000000000</v>
      </c>
      <c r="E34" s="7">
        <f t="shared" si="4"/>
        <v>0</v>
      </c>
      <c r="F34" s="7">
        <f t="shared" si="4"/>
        <v>0</v>
      </c>
      <c r="G34" s="7">
        <f t="shared" si="4"/>
        <v>0</v>
      </c>
      <c r="H34" s="7">
        <f t="shared" si="4"/>
        <v>1000000000</v>
      </c>
    </row>
    <row r="35" spans="2:8" ht="16.5" thickBot="1" x14ac:dyDescent="0.3">
      <c r="B35" s="1" t="s">
        <v>6</v>
      </c>
      <c r="C35" s="8"/>
      <c r="D35" s="8"/>
      <c r="E35" s="8"/>
      <c r="F35" s="8"/>
      <c r="G35" s="8"/>
      <c r="H35" s="8"/>
    </row>
    <row r="36" spans="2:8" ht="15" customHeight="1" x14ac:dyDescent="0.25">
      <c r="B36" s="11"/>
      <c r="C36" s="10"/>
      <c r="D36" s="10"/>
      <c r="E36" s="10"/>
      <c r="F36" s="10"/>
      <c r="G36" s="10"/>
      <c r="H36" s="10"/>
    </row>
    <row r="37" spans="2:8" ht="27.75" customHeight="1" x14ac:dyDescent="0.25">
      <c r="B37" s="14" t="s">
        <v>70</v>
      </c>
      <c r="C37" s="13">
        <v>162000</v>
      </c>
      <c r="D37" s="13"/>
      <c r="E37" s="13"/>
      <c r="F37" s="13"/>
      <c r="G37" s="13"/>
      <c r="H37" s="13"/>
    </row>
    <row r="38" spans="2:8" ht="32.25" customHeight="1" x14ac:dyDescent="0.25">
      <c r="B38" s="80" t="s">
        <v>71</v>
      </c>
      <c r="C38" s="81"/>
      <c r="D38" s="82">
        <v>1000000000</v>
      </c>
      <c r="E38" s="81"/>
      <c r="F38" s="82"/>
      <c r="G38" s="82"/>
      <c r="H38" s="82">
        <v>1000000000</v>
      </c>
    </row>
    <row r="39" spans="2:8" ht="18" customHeight="1" x14ac:dyDescent="0.25">
      <c r="B39" s="75"/>
      <c r="C39" s="76"/>
      <c r="D39" s="76"/>
      <c r="E39" s="76"/>
      <c r="F39" s="77"/>
      <c r="G39" s="77"/>
      <c r="H39" s="77"/>
    </row>
    <row r="40" spans="2:8" ht="16.5" thickBot="1" x14ac:dyDescent="0.3">
      <c r="B40" s="2" t="s">
        <v>12</v>
      </c>
      <c r="C40" s="7">
        <f t="shared" ref="C40:H40" si="5">C28+C34</f>
        <v>448800</v>
      </c>
      <c r="D40" s="7">
        <f t="shared" si="5"/>
        <v>1000483400</v>
      </c>
      <c r="E40" s="7">
        <f t="shared" si="5"/>
        <v>99122</v>
      </c>
      <c r="F40" s="7">
        <f t="shared" si="5"/>
        <v>227087</v>
      </c>
      <c r="G40" s="7">
        <f t="shared" si="5"/>
        <v>296802</v>
      </c>
      <c r="H40" s="7">
        <f t="shared" si="5"/>
        <v>1000483302</v>
      </c>
    </row>
    <row r="41" spans="2:8" ht="16.5" thickBot="1" x14ac:dyDescent="0.3">
      <c r="B41" s="1"/>
      <c r="C41" s="8"/>
      <c r="D41" s="8"/>
      <c r="E41" s="8"/>
      <c r="F41" s="8"/>
      <c r="G41" s="8"/>
      <c r="H41" s="8"/>
    </row>
    <row r="42" spans="2:8" ht="16.5" thickBot="1" x14ac:dyDescent="0.3">
      <c r="B42" s="1" t="s">
        <v>13</v>
      </c>
      <c r="C42" s="8">
        <v>19</v>
      </c>
      <c r="D42" s="8">
        <v>25</v>
      </c>
      <c r="E42" s="8">
        <v>15</v>
      </c>
      <c r="F42" s="8">
        <v>14</v>
      </c>
      <c r="G42" s="8">
        <v>14</v>
      </c>
      <c r="H42" s="8">
        <v>16</v>
      </c>
    </row>
    <row r="43" spans="2:8" x14ac:dyDescent="0.25">
      <c r="B43" s="4"/>
    </row>
    <row r="44" spans="2:8" ht="16.5" thickBot="1" x14ac:dyDescent="0.3"/>
    <row r="45" spans="2:8" ht="28.5" customHeight="1" thickBot="1" x14ac:dyDescent="0.3">
      <c r="B45" s="108" t="s">
        <v>49</v>
      </c>
      <c r="C45" s="109"/>
      <c r="D45" s="109"/>
      <c r="E45" s="35"/>
      <c r="F45" s="35"/>
      <c r="G45" s="35"/>
      <c r="H45" s="38"/>
    </row>
    <row r="46" spans="2:8" x14ac:dyDescent="0.25">
      <c r="B46" s="31" t="s">
        <v>3</v>
      </c>
      <c r="C46" s="94" t="s">
        <v>61</v>
      </c>
      <c r="D46" s="78" t="s">
        <v>0</v>
      </c>
      <c r="E46" s="78" t="s">
        <v>1</v>
      </c>
      <c r="F46" s="78" t="s">
        <v>1</v>
      </c>
      <c r="G46" s="78" t="s">
        <v>1</v>
      </c>
      <c r="H46" s="78" t="s">
        <v>1</v>
      </c>
    </row>
    <row r="47" spans="2:8" ht="33" customHeight="1" thickBot="1" x14ac:dyDescent="0.3">
      <c r="B47" s="32" t="s">
        <v>4</v>
      </c>
      <c r="C47" s="95"/>
      <c r="D47" s="79" t="s">
        <v>62</v>
      </c>
      <c r="E47" s="79" t="s">
        <v>66</v>
      </c>
      <c r="F47" s="79" t="s">
        <v>67</v>
      </c>
      <c r="G47" s="79" t="s">
        <v>68</v>
      </c>
      <c r="H47" s="79" t="s">
        <v>69</v>
      </c>
    </row>
    <row r="48" spans="2:8" ht="19.5" customHeight="1" thickBot="1" x14ac:dyDescent="0.3">
      <c r="B48" s="15" t="s">
        <v>5</v>
      </c>
      <c r="C48" s="16">
        <f t="shared" ref="C48:H48" si="6">C50+C51+C52</f>
        <v>40692900</v>
      </c>
      <c r="D48" s="16">
        <f>D50+D51+D52</f>
        <v>41491046</v>
      </c>
      <c r="E48" s="16">
        <f t="shared" si="6"/>
        <v>14760443</v>
      </c>
      <c r="F48" s="16">
        <f t="shared" si="6"/>
        <v>21200270</v>
      </c>
      <c r="G48" s="16">
        <f>G50+G51+G52</f>
        <v>29789188</v>
      </c>
      <c r="H48" s="16">
        <f t="shared" si="6"/>
        <v>41742159</v>
      </c>
    </row>
    <row r="49" spans="2:8" ht="16.5" thickBot="1" x14ac:dyDescent="0.3">
      <c r="B49" s="17" t="s">
        <v>6</v>
      </c>
      <c r="C49" s="18"/>
      <c r="D49" s="18"/>
      <c r="E49" s="18"/>
      <c r="F49" s="18"/>
      <c r="G49" s="18"/>
      <c r="H49" s="18"/>
    </row>
    <row r="50" spans="2:8" ht="16.5" thickBot="1" x14ac:dyDescent="0.3">
      <c r="B50" s="19" t="s">
        <v>7</v>
      </c>
      <c r="C50" s="18">
        <v>18951200</v>
      </c>
      <c r="D50" s="18">
        <v>19052488</v>
      </c>
      <c r="E50" s="18">
        <v>4560097</v>
      </c>
      <c r="F50" s="18">
        <v>9164488</v>
      </c>
      <c r="G50" s="18">
        <v>13788179</v>
      </c>
      <c r="H50" s="18">
        <v>19045050</v>
      </c>
    </row>
    <row r="51" spans="2:8" ht="16.5" thickBot="1" x14ac:dyDescent="0.3">
      <c r="B51" s="19" t="s">
        <v>8</v>
      </c>
      <c r="C51" s="18">
        <v>20530900</v>
      </c>
      <c r="D51" s="18">
        <v>21214449</v>
      </c>
      <c r="E51" s="18">
        <v>10186456</v>
      </c>
      <c r="F51" s="18">
        <v>11964224</v>
      </c>
      <c r="G51" s="18">
        <v>15380610</v>
      </c>
      <c r="H51" s="18">
        <v>21491122</v>
      </c>
    </row>
    <row r="52" spans="2:8" ht="14.25" customHeight="1" thickBot="1" x14ac:dyDescent="0.3">
      <c r="B52" s="19" t="s">
        <v>9</v>
      </c>
      <c r="C52" s="18">
        <v>1210800</v>
      </c>
      <c r="D52" s="18">
        <v>1224109</v>
      </c>
      <c r="E52" s="18">
        <v>13890</v>
      </c>
      <c r="F52" s="18">
        <v>71558</v>
      </c>
      <c r="G52" s="18">
        <v>620399</v>
      </c>
      <c r="H52" s="18">
        <v>1205987</v>
      </c>
    </row>
    <row r="53" spans="2:8" ht="16.5" thickBot="1" x14ac:dyDescent="0.3">
      <c r="B53" s="17"/>
      <c r="C53" s="18"/>
      <c r="D53" s="18"/>
      <c r="E53" s="18"/>
      <c r="F53" s="18"/>
      <c r="G53" s="18"/>
      <c r="H53" s="18"/>
    </row>
    <row r="54" spans="2:8" ht="16.5" thickBot="1" x14ac:dyDescent="0.3">
      <c r="B54" s="15" t="s">
        <v>10</v>
      </c>
      <c r="C54" s="16">
        <f t="shared" ref="C54:H54" si="7">SUM(C56:C61)</f>
        <v>287662000</v>
      </c>
      <c r="D54" s="16">
        <f t="shared" si="7"/>
        <v>419803372</v>
      </c>
      <c r="E54" s="16">
        <f t="shared" si="7"/>
        <v>62765338</v>
      </c>
      <c r="F54" s="16">
        <f t="shared" si="7"/>
        <v>136403069</v>
      </c>
      <c r="G54" s="16">
        <f t="shared" si="7"/>
        <v>210800635</v>
      </c>
      <c r="H54" s="16">
        <f t="shared" si="7"/>
        <v>416938340</v>
      </c>
    </row>
    <row r="55" spans="2:8" ht="16.5" thickBot="1" x14ac:dyDescent="0.3">
      <c r="B55" s="17" t="s">
        <v>6</v>
      </c>
      <c r="C55" s="18"/>
      <c r="D55" s="16"/>
      <c r="E55" s="18"/>
      <c r="F55" s="18"/>
      <c r="G55" s="18"/>
      <c r="H55" s="16">
        <f>H56+H57+H58+H59+H60</f>
        <v>394710346</v>
      </c>
    </row>
    <row r="56" spans="2:8" ht="33.75" customHeight="1" x14ac:dyDescent="0.25">
      <c r="B56" s="89" t="s">
        <v>76</v>
      </c>
      <c r="C56" s="20">
        <v>185926600</v>
      </c>
      <c r="D56" s="90">
        <v>321665392</v>
      </c>
      <c r="E56" s="21">
        <v>43915172</v>
      </c>
      <c r="F56" s="21">
        <v>109476489</v>
      </c>
      <c r="G56" s="21">
        <v>157959559</v>
      </c>
      <c r="H56" s="21">
        <v>321217507</v>
      </c>
    </row>
    <row r="57" spans="2:8" ht="26.25" customHeight="1" x14ac:dyDescent="0.25">
      <c r="B57" s="41" t="s">
        <v>56</v>
      </c>
      <c r="C57" s="21">
        <v>105000</v>
      </c>
      <c r="D57" s="91">
        <v>1091311</v>
      </c>
      <c r="E57" s="21">
        <v>0</v>
      </c>
      <c r="F57" s="21">
        <v>0</v>
      </c>
      <c r="G57" s="21"/>
      <c r="H57" s="21">
        <v>1091311</v>
      </c>
    </row>
    <row r="58" spans="2:8" hidden="1" x14ac:dyDescent="0.25">
      <c r="B58" s="41"/>
      <c r="C58" s="21"/>
      <c r="D58" s="91"/>
      <c r="E58" s="21"/>
      <c r="F58" s="21"/>
      <c r="G58" s="21"/>
      <c r="H58" s="21"/>
    </row>
    <row r="59" spans="2:8" ht="25.5" x14ac:dyDescent="0.25">
      <c r="B59" s="41" t="s">
        <v>57</v>
      </c>
      <c r="C59" s="21">
        <v>86630400</v>
      </c>
      <c r="D59" s="91">
        <v>73775734</v>
      </c>
      <c r="E59" s="21">
        <v>9951455</v>
      </c>
      <c r="F59" s="21">
        <v>15092167</v>
      </c>
      <c r="G59" s="21">
        <v>32460835</v>
      </c>
      <c r="H59" s="21">
        <v>71569222</v>
      </c>
    </row>
    <row r="60" spans="2:8" ht="30.75" customHeight="1" thickBot="1" x14ac:dyDescent="0.3">
      <c r="B60" s="49" t="s">
        <v>58</v>
      </c>
      <c r="C60" s="50">
        <v>15000000</v>
      </c>
      <c r="D60" s="92">
        <v>1042941</v>
      </c>
      <c r="E60" s="50">
        <v>413220</v>
      </c>
      <c r="F60" s="50">
        <v>478020</v>
      </c>
      <c r="G60" s="50">
        <v>821396</v>
      </c>
      <c r="H60" s="50">
        <v>832306</v>
      </c>
    </row>
    <row r="61" spans="2:8" x14ac:dyDescent="0.25">
      <c r="B61" s="46" t="s">
        <v>29</v>
      </c>
      <c r="C61" s="47"/>
      <c r="D61" s="93">
        <v>22227994</v>
      </c>
      <c r="E61" s="48">
        <v>8485491</v>
      </c>
      <c r="F61" s="48">
        <v>11356393</v>
      </c>
      <c r="G61" s="48">
        <v>19558845</v>
      </c>
      <c r="H61" s="48">
        <v>22227994</v>
      </c>
    </row>
    <row r="62" spans="2:8" ht="16.5" thickBot="1" x14ac:dyDescent="0.3">
      <c r="B62" s="15" t="s">
        <v>12</v>
      </c>
      <c r="C62" s="16">
        <f t="shared" ref="C62:H62" si="8">C48+C54</f>
        <v>328354900</v>
      </c>
      <c r="D62" s="16">
        <f t="shared" si="8"/>
        <v>461294418</v>
      </c>
      <c r="E62" s="16">
        <f t="shared" si="8"/>
        <v>77525781</v>
      </c>
      <c r="F62" s="16">
        <f t="shared" si="8"/>
        <v>157603339</v>
      </c>
      <c r="G62" s="16">
        <f t="shared" si="8"/>
        <v>240589823</v>
      </c>
      <c r="H62" s="16">
        <f t="shared" si="8"/>
        <v>458680499</v>
      </c>
    </row>
    <row r="63" spans="2:8" ht="16.5" thickBot="1" x14ac:dyDescent="0.3">
      <c r="B63" s="17"/>
      <c r="C63" s="18"/>
      <c r="D63" s="18"/>
      <c r="E63" s="18"/>
      <c r="F63" s="18"/>
      <c r="G63" s="18"/>
      <c r="H63" s="18"/>
    </row>
    <row r="64" spans="2:8" ht="16.5" thickBot="1" x14ac:dyDescent="0.3">
      <c r="B64" s="17" t="s">
        <v>13</v>
      </c>
      <c r="C64" s="18">
        <v>1511</v>
      </c>
      <c r="D64" s="18">
        <v>1511</v>
      </c>
      <c r="E64" s="18">
        <v>1348</v>
      </c>
      <c r="F64" s="18">
        <v>1374</v>
      </c>
      <c r="G64" s="18">
        <v>1386</v>
      </c>
      <c r="H64" s="18">
        <v>1396</v>
      </c>
    </row>
    <row r="65" spans="2:10" x14ac:dyDescent="0.25">
      <c r="B65" s="6"/>
      <c r="C65" s="5"/>
      <c r="D65" s="5"/>
      <c r="E65" s="5"/>
      <c r="F65" s="5"/>
      <c r="G65" s="5"/>
      <c r="H65" s="5"/>
    </row>
    <row r="66" spans="2:10" ht="16.5" thickBot="1" x14ac:dyDescent="0.3">
      <c r="B66" s="5"/>
      <c r="C66" s="5"/>
      <c r="D66" s="5"/>
      <c r="E66" s="5"/>
      <c r="F66" s="5"/>
      <c r="G66" s="5"/>
      <c r="H66" s="5"/>
    </row>
    <row r="67" spans="2:10" ht="30" customHeight="1" thickBot="1" x14ac:dyDescent="0.3">
      <c r="B67" s="108" t="s">
        <v>80</v>
      </c>
      <c r="C67" s="109"/>
      <c r="D67" s="109"/>
      <c r="E67" s="35"/>
      <c r="F67" s="35"/>
      <c r="G67" s="35"/>
      <c r="H67" s="38"/>
    </row>
    <row r="68" spans="2:10" x14ac:dyDescent="0.25">
      <c r="B68" s="31" t="s">
        <v>3</v>
      </c>
      <c r="C68" s="94" t="s">
        <v>61</v>
      </c>
      <c r="D68" s="78" t="s">
        <v>0</v>
      </c>
      <c r="E68" s="78" t="s">
        <v>1</v>
      </c>
      <c r="F68" s="78" t="s">
        <v>1</v>
      </c>
      <c r="G68" s="78" t="s">
        <v>1</v>
      </c>
      <c r="H68" s="78" t="s">
        <v>1</v>
      </c>
    </row>
    <row r="69" spans="2:10" ht="32.25" customHeight="1" thickBot="1" x14ac:dyDescent="0.3">
      <c r="B69" s="32" t="s">
        <v>4</v>
      </c>
      <c r="C69" s="95"/>
      <c r="D69" s="79" t="s">
        <v>62</v>
      </c>
      <c r="E69" s="79" t="s">
        <v>66</v>
      </c>
      <c r="F69" s="79" t="s">
        <v>67</v>
      </c>
      <c r="G69" s="79" t="s">
        <v>68</v>
      </c>
      <c r="H69" s="79" t="s">
        <v>69</v>
      </c>
    </row>
    <row r="70" spans="2:10" ht="16.5" thickBot="1" x14ac:dyDescent="0.3">
      <c r="B70" s="15" t="s">
        <v>5</v>
      </c>
      <c r="C70" s="16">
        <f t="shared" ref="C70:H70" si="9">C72+C73+C74</f>
        <v>1226500</v>
      </c>
      <c r="D70" s="16">
        <f t="shared" si="9"/>
        <v>1333500</v>
      </c>
      <c r="E70" s="16">
        <f t="shared" si="9"/>
        <v>307946</v>
      </c>
      <c r="F70" s="16">
        <f t="shared" si="9"/>
        <v>622692</v>
      </c>
      <c r="G70" s="16">
        <f>G72+G73+G74</f>
        <v>916536</v>
      </c>
      <c r="H70" s="16">
        <f t="shared" si="9"/>
        <v>1333309</v>
      </c>
    </row>
    <row r="71" spans="2:10" ht="16.5" thickBot="1" x14ac:dyDescent="0.3">
      <c r="B71" s="17" t="s">
        <v>6</v>
      </c>
      <c r="C71" s="18"/>
      <c r="D71" s="18"/>
      <c r="E71" s="18"/>
      <c r="F71" s="18"/>
      <c r="G71" s="18"/>
      <c r="H71" s="18"/>
    </row>
    <row r="72" spans="2:10" ht="16.5" thickBot="1" x14ac:dyDescent="0.3">
      <c r="B72" s="19" t="s">
        <v>7</v>
      </c>
      <c r="C72" s="18">
        <v>1201500</v>
      </c>
      <c r="D72" s="18">
        <v>1304700</v>
      </c>
      <c r="E72" s="18">
        <v>306384</v>
      </c>
      <c r="F72" s="18">
        <v>613129</v>
      </c>
      <c r="G72" s="18">
        <v>883697</v>
      </c>
      <c r="H72" s="18">
        <v>1304608</v>
      </c>
    </row>
    <row r="73" spans="2:10" ht="16.5" thickBot="1" x14ac:dyDescent="0.3">
      <c r="B73" s="19" t="s">
        <v>8</v>
      </c>
      <c r="C73" s="18">
        <v>25000</v>
      </c>
      <c r="D73" s="18">
        <v>28800</v>
      </c>
      <c r="E73" s="18">
        <v>1562</v>
      </c>
      <c r="F73" s="18">
        <v>9563</v>
      </c>
      <c r="G73" s="18">
        <v>32839</v>
      </c>
      <c r="H73" s="18">
        <v>28701</v>
      </c>
    </row>
    <row r="74" spans="2:10" ht="16.5" thickBot="1" x14ac:dyDescent="0.3">
      <c r="B74" s="19" t="s">
        <v>9</v>
      </c>
      <c r="C74" s="18"/>
      <c r="D74" s="18"/>
      <c r="E74" s="18"/>
      <c r="F74" s="18"/>
      <c r="G74" s="18"/>
      <c r="H74" s="18"/>
    </row>
    <row r="75" spans="2:10" ht="16.5" thickBot="1" x14ac:dyDescent="0.3">
      <c r="B75" s="17"/>
      <c r="C75" s="18"/>
      <c r="D75" s="18"/>
      <c r="E75" s="18"/>
      <c r="F75" s="18"/>
      <c r="G75" s="18"/>
      <c r="H75" s="18"/>
    </row>
    <row r="76" spans="2:10" ht="16.5" thickBot="1" x14ac:dyDescent="0.3">
      <c r="B76" s="15" t="s">
        <v>10</v>
      </c>
      <c r="C76" s="16">
        <f>SUM(C78:C82)</f>
        <v>21941500</v>
      </c>
      <c r="D76" s="16">
        <f>SUM(D78:D84)</f>
        <v>31252613</v>
      </c>
      <c r="E76" s="16">
        <f>SUM(E78:E84)</f>
        <v>1255817</v>
      </c>
      <c r="F76" s="16">
        <f>SUM(F78:F84)+73933</f>
        <v>7041888</v>
      </c>
      <c r="G76" s="16">
        <f>SUM(G78:G84)+149753</f>
        <v>11363638</v>
      </c>
      <c r="H76" s="16">
        <f>SUM(H78:H84)</f>
        <v>31252612</v>
      </c>
    </row>
    <row r="77" spans="2:10" ht="16.5" thickBot="1" x14ac:dyDescent="0.3">
      <c r="B77" s="17" t="s">
        <v>6</v>
      </c>
      <c r="C77" s="18"/>
      <c r="D77" s="16"/>
      <c r="E77" s="18"/>
      <c r="F77" s="18"/>
      <c r="G77" s="18"/>
      <c r="H77" s="18"/>
    </row>
    <row r="78" spans="2:10" x14ac:dyDescent="0.25">
      <c r="B78" s="42" t="s">
        <v>15</v>
      </c>
      <c r="C78" s="20">
        <v>4530000</v>
      </c>
      <c r="D78" s="71">
        <v>70439</v>
      </c>
      <c r="E78" s="22"/>
      <c r="F78" s="22"/>
      <c r="G78" s="22"/>
      <c r="H78" s="22">
        <v>70439</v>
      </c>
    </row>
    <row r="79" spans="2:10" ht="25.5" x14ac:dyDescent="0.25">
      <c r="B79" s="41" t="s">
        <v>16</v>
      </c>
      <c r="C79" s="21">
        <v>800000</v>
      </c>
      <c r="D79" s="72">
        <v>785826</v>
      </c>
      <c r="E79" s="21">
        <v>10000</v>
      </c>
      <c r="F79" s="21">
        <v>353893</v>
      </c>
      <c r="G79" s="21">
        <v>667920</v>
      </c>
      <c r="H79" s="21">
        <v>785826</v>
      </c>
      <c r="I79" s="23"/>
      <c r="J79" s="24"/>
    </row>
    <row r="80" spans="2:10" x14ac:dyDescent="0.25">
      <c r="B80" s="41" t="s">
        <v>81</v>
      </c>
      <c r="C80" s="21"/>
      <c r="D80" s="72">
        <v>332745</v>
      </c>
      <c r="E80" s="21"/>
      <c r="F80" s="21"/>
      <c r="G80" s="21"/>
      <c r="H80" s="21">
        <v>332745</v>
      </c>
      <c r="I80" s="23"/>
      <c r="J80" s="24"/>
    </row>
    <row r="81" spans="2:10" ht="29.25" customHeight="1" x14ac:dyDescent="0.25">
      <c r="B81" s="41" t="s">
        <v>30</v>
      </c>
      <c r="C81" s="21">
        <v>16176500</v>
      </c>
      <c r="D81" s="72">
        <v>28375462</v>
      </c>
      <c r="E81" s="21">
        <f>1205269+4015</f>
        <v>1209284</v>
      </c>
      <c r="F81" s="21">
        <v>5541640</v>
      </c>
      <c r="G81" s="21">
        <v>9436543</v>
      </c>
      <c r="H81" s="21">
        <v>28375462</v>
      </c>
      <c r="I81" s="23"/>
      <c r="J81" s="24"/>
    </row>
    <row r="82" spans="2:10" ht="16.5" thickBot="1" x14ac:dyDescent="0.3">
      <c r="B82" s="73" t="s">
        <v>31</v>
      </c>
      <c r="C82" s="74">
        <v>435000</v>
      </c>
      <c r="D82" s="74">
        <v>377463</v>
      </c>
      <c r="E82" s="74">
        <v>12500</v>
      </c>
      <c r="F82" s="74">
        <v>362462</v>
      </c>
      <c r="G82" s="74">
        <v>377462</v>
      </c>
      <c r="H82" s="74">
        <v>377462</v>
      </c>
      <c r="I82" s="23"/>
      <c r="J82" s="24"/>
    </row>
    <row r="83" spans="2:10" x14ac:dyDescent="0.25">
      <c r="B83" s="46" t="s">
        <v>28</v>
      </c>
      <c r="C83" s="47"/>
      <c r="D83" s="48">
        <v>1310678</v>
      </c>
      <c r="E83" s="48">
        <v>24033</v>
      </c>
      <c r="F83" s="48">
        <v>709960</v>
      </c>
      <c r="G83" s="48">
        <v>731960</v>
      </c>
      <c r="H83" s="48">
        <v>1310678</v>
      </c>
    </row>
    <row r="84" spans="2:10" ht="16.5" hidden="1" thickBot="1" x14ac:dyDescent="0.3">
      <c r="B84" s="44" t="s">
        <v>55</v>
      </c>
      <c r="C84" s="45"/>
      <c r="D84" s="45"/>
      <c r="E84" s="45"/>
      <c r="F84" s="45"/>
      <c r="G84" s="45"/>
      <c r="H84" s="45"/>
    </row>
    <row r="85" spans="2:10" ht="16.5" thickBot="1" x14ac:dyDescent="0.3">
      <c r="B85" s="15" t="s">
        <v>12</v>
      </c>
      <c r="C85" s="16">
        <f t="shared" ref="C85:H85" si="10">C70+C76</f>
        <v>23168000</v>
      </c>
      <c r="D85" s="16">
        <f t="shared" si="10"/>
        <v>32586113</v>
      </c>
      <c r="E85" s="16">
        <f t="shared" si="10"/>
        <v>1563763</v>
      </c>
      <c r="F85" s="16">
        <f t="shared" si="10"/>
        <v>7664580</v>
      </c>
      <c r="G85" s="16">
        <f t="shared" si="10"/>
        <v>12280174</v>
      </c>
      <c r="H85" s="16">
        <f t="shared" si="10"/>
        <v>32585921</v>
      </c>
    </row>
    <row r="86" spans="2:10" ht="16.5" thickBot="1" x14ac:dyDescent="0.3">
      <c r="B86" s="17"/>
      <c r="C86" s="18"/>
      <c r="D86" s="18"/>
      <c r="E86" s="18"/>
      <c r="F86" s="18"/>
      <c r="G86" s="18"/>
      <c r="H86" s="18"/>
    </row>
    <row r="87" spans="2:10" ht="16.5" thickBot="1" x14ac:dyDescent="0.3">
      <c r="B87" s="17" t="s">
        <v>13</v>
      </c>
      <c r="C87" s="18">
        <v>52</v>
      </c>
      <c r="D87" s="18">
        <v>67</v>
      </c>
      <c r="E87" s="18">
        <v>50</v>
      </c>
      <c r="F87" s="18">
        <v>49</v>
      </c>
      <c r="G87" s="18">
        <v>54</v>
      </c>
      <c r="H87" s="18">
        <v>55</v>
      </c>
    </row>
    <row r="88" spans="2:10" x14ac:dyDescent="0.25">
      <c r="B88" s="6"/>
      <c r="C88" s="5"/>
      <c r="D88" s="5"/>
      <c r="E88" s="5"/>
      <c r="F88" s="5"/>
      <c r="G88" s="5"/>
      <c r="H88" s="5"/>
    </row>
    <row r="89" spans="2:10" ht="16.5" thickBot="1" x14ac:dyDescent="0.3">
      <c r="B89" s="5"/>
      <c r="C89" s="5"/>
      <c r="D89" s="5"/>
      <c r="E89" s="5"/>
      <c r="F89" s="5"/>
      <c r="G89" s="5"/>
      <c r="H89" s="5"/>
    </row>
    <row r="90" spans="2:10" ht="34.5" customHeight="1" thickBot="1" x14ac:dyDescent="0.3">
      <c r="B90" s="102" t="s">
        <v>50</v>
      </c>
      <c r="C90" s="103"/>
      <c r="D90" s="103"/>
      <c r="E90" s="103"/>
      <c r="F90" s="103"/>
      <c r="G90" s="103"/>
      <c r="H90" s="34"/>
    </row>
    <row r="91" spans="2:10" ht="23.25" customHeight="1" x14ac:dyDescent="0.25">
      <c r="B91" s="27" t="s">
        <v>3</v>
      </c>
      <c r="C91" s="94" t="s">
        <v>61</v>
      </c>
      <c r="D91" s="78" t="s">
        <v>0</v>
      </c>
      <c r="E91" s="78" t="s">
        <v>1</v>
      </c>
      <c r="F91" s="78" t="s">
        <v>1</v>
      </c>
      <c r="G91" s="78" t="s">
        <v>1</v>
      </c>
      <c r="H91" s="78" t="s">
        <v>1</v>
      </c>
    </row>
    <row r="92" spans="2:10" ht="30" customHeight="1" thickBot="1" x14ac:dyDescent="0.3">
      <c r="B92" s="28" t="s">
        <v>4</v>
      </c>
      <c r="C92" s="95"/>
      <c r="D92" s="79" t="s">
        <v>62</v>
      </c>
      <c r="E92" s="79" t="s">
        <v>66</v>
      </c>
      <c r="F92" s="79" t="s">
        <v>67</v>
      </c>
      <c r="G92" s="79" t="s">
        <v>68</v>
      </c>
      <c r="H92" s="79" t="s">
        <v>69</v>
      </c>
    </row>
    <row r="93" spans="2:10" ht="16.5" thickBot="1" x14ac:dyDescent="0.3">
      <c r="B93" s="2" t="s">
        <v>5</v>
      </c>
      <c r="C93" s="7">
        <f t="shared" ref="C93:G93" si="11">C95+C96+C97</f>
        <v>7794200</v>
      </c>
      <c r="D93" s="7">
        <f t="shared" si="11"/>
        <v>7463974</v>
      </c>
      <c r="E93" s="7">
        <f t="shared" si="11"/>
        <v>1633727</v>
      </c>
      <c r="F93" s="7">
        <f t="shared" si="11"/>
        <v>3367691</v>
      </c>
      <c r="G93" s="7">
        <f t="shared" si="11"/>
        <v>4993053</v>
      </c>
      <c r="H93" s="7">
        <f>H95+H96+H97</f>
        <v>7450276</v>
      </c>
    </row>
    <row r="94" spans="2:10" ht="16.5" thickBot="1" x14ac:dyDescent="0.3">
      <c r="B94" s="1" t="s">
        <v>6</v>
      </c>
      <c r="C94" s="8"/>
      <c r="D94" s="8"/>
      <c r="E94" s="8"/>
      <c r="F94" s="8"/>
      <c r="G94" s="8"/>
      <c r="H94" s="8"/>
    </row>
    <row r="95" spans="2:10" ht="16.5" thickBot="1" x14ac:dyDescent="0.3">
      <c r="B95" s="3" t="s">
        <v>7</v>
      </c>
      <c r="C95" s="18">
        <v>5376600</v>
      </c>
      <c r="D95" s="18">
        <v>5400976</v>
      </c>
      <c r="E95" s="8">
        <v>1211356</v>
      </c>
      <c r="F95" s="37">
        <v>2508035</v>
      </c>
      <c r="G95" s="37">
        <v>3868812</v>
      </c>
      <c r="H95" s="8">
        <v>5387972</v>
      </c>
    </row>
    <row r="96" spans="2:10" ht="16.5" thickBot="1" x14ac:dyDescent="0.3">
      <c r="B96" s="3" t="s">
        <v>8</v>
      </c>
      <c r="C96" s="18">
        <v>2217600</v>
      </c>
      <c r="D96" s="18">
        <v>1903252</v>
      </c>
      <c r="E96" s="8">
        <v>422371</v>
      </c>
      <c r="F96" s="37">
        <v>859656</v>
      </c>
      <c r="G96" s="37">
        <v>1124241</v>
      </c>
      <c r="H96" s="8">
        <v>1902558</v>
      </c>
    </row>
    <row r="97" spans="2:8" ht="16.5" thickBot="1" x14ac:dyDescent="0.3">
      <c r="B97" s="3" t="s">
        <v>9</v>
      </c>
      <c r="C97" s="8">
        <v>200000</v>
      </c>
      <c r="D97" s="8">
        <v>159746</v>
      </c>
      <c r="E97" s="8"/>
      <c r="F97" s="8"/>
      <c r="G97" s="8"/>
      <c r="H97" s="8">
        <v>159746</v>
      </c>
    </row>
    <row r="98" spans="2:8" ht="16.5" thickBot="1" x14ac:dyDescent="0.3">
      <c r="B98" s="1"/>
      <c r="C98" s="8"/>
      <c r="D98" s="8"/>
      <c r="E98" s="8"/>
      <c r="F98" s="8"/>
      <c r="G98" s="8"/>
      <c r="H98" s="8"/>
    </row>
    <row r="99" spans="2:8" ht="16.5" thickBot="1" x14ac:dyDescent="0.3">
      <c r="B99" s="2" t="s">
        <v>10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2:8" ht="16.5" thickBot="1" x14ac:dyDescent="0.3">
      <c r="B100" s="1" t="s">
        <v>6</v>
      </c>
      <c r="C100" s="8"/>
      <c r="D100" s="8"/>
      <c r="E100" s="8"/>
      <c r="F100" s="8"/>
      <c r="G100" s="8"/>
      <c r="H100" s="8"/>
    </row>
    <row r="101" spans="2:8" ht="16.5" thickBot="1" x14ac:dyDescent="0.3">
      <c r="B101" s="1" t="s">
        <v>11</v>
      </c>
      <c r="C101" s="8"/>
      <c r="D101" s="8"/>
      <c r="E101" s="8"/>
      <c r="F101" s="8"/>
      <c r="G101" s="8"/>
      <c r="H101" s="8"/>
    </row>
    <row r="102" spans="2:8" ht="16.5" thickBot="1" x14ac:dyDescent="0.3">
      <c r="B102" s="1" t="s">
        <v>11</v>
      </c>
      <c r="C102" s="8"/>
      <c r="D102" s="8"/>
      <c r="E102" s="8"/>
      <c r="F102" s="8"/>
      <c r="G102" s="8"/>
      <c r="H102" s="8"/>
    </row>
    <row r="103" spans="2:8" ht="16.5" thickBot="1" x14ac:dyDescent="0.3">
      <c r="B103" s="1"/>
      <c r="C103" s="8"/>
      <c r="D103" s="8"/>
      <c r="E103" s="8"/>
      <c r="F103" s="8"/>
      <c r="G103" s="8"/>
      <c r="H103" s="8"/>
    </row>
    <row r="104" spans="2:8" ht="16.5" thickBot="1" x14ac:dyDescent="0.3">
      <c r="B104" s="2" t="s">
        <v>12</v>
      </c>
      <c r="C104" s="7">
        <f t="shared" ref="C104:H104" si="12">C93+C99</f>
        <v>7794200</v>
      </c>
      <c r="D104" s="7">
        <f t="shared" si="12"/>
        <v>7463974</v>
      </c>
      <c r="E104" s="7">
        <f t="shared" si="12"/>
        <v>1633727</v>
      </c>
      <c r="F104" s="7">
        <f t="shared" si="12"/>
        <v>3367691</v>
      </c>
      <c r="G104" s="7">
        <f t="shared" si="12"/>
        <v>4993053</v>
      </c>
      <c r="H104" s="7">
        <f t="shared" si="12"/>
        <v>7450276</v>
      </c>
    </row>
    <row r="105" spans="2:8" ht="16.5" thickBot="1" x14ac:dyDescent="0.3">
      <c r="B105" s="1"/>
      <c r="C105" s="8"/>
      <c r="D105" s="8"/>
      <c r="E105" s="8"/>
      <c r="F105" s="8"/>
      <c r="G105" s="8"/>
      <c r="H105" s="8"/>
    </row>
    <row r="106" spans="2:8" ht="16.5" thickBot="1" x14ac:dyDescent="0.3">
      <c r="B106" s="1" t="s">
        <v>13</v>
      </c>
      <c r="C106" s="8">
        <v>434</v>
      </c>
      <c r="D106" s="8">
        <v>436</v>
      </c>
      <c r="E106" s="8">
        <v>377</v>
      </c>
      <c r="F106" s="8">
        <v>359</v>
      </c>
      <c r="G106" s="8">
        <v>362</v>
      </c>
      <c r="H106" s="8">
        <v>358</v>
      </c>
    </row>
    <row r="108" spans="2:8" ht="16.5" thickBot="1" x14ac:dyDescent="0.3"/>
    <row r="109" spans="2:8" ht="32.25" customHeight="1" thickBot="1" x14ac:dyDescent="0.3">
      <c r="B109" s="102" t="s">
        <v>51</v>
      </c>
      <c r="C109" s="103"/>
      <c r="D109" s="103"/>
      <c r="E109" s="103"/>
      <c r="F109" s="103"/>
      <c r="G109" s="103"/>
      <c r="H109" s="104"/>
    </row>
    <row r="110" spans="2:8" ht="23.25" customHeight="1" x14ac:dyDescent="0.25">
      <c r="B110" s="29" t="s">
        <v>3</v>
      </c>
      <c r="C110" s="94" t="s">
        <v>61</v>
      </c>
      <c r="D110" s="78" t="s">
        <v>0</v>
      </c>
      <c r="E110" s="78" t="s">
        <v>1</v>
      </c>
      <c r="F110" s="78" t="s">
        <v>1</v>
      </c>
      <c r="G110" s="78" t="s">
        <v>1</v>
      </c>
      <c r="H110" s="78" t="s">
        <v>1</v>
      </c>
    </row>
    <row r="111" spans="2:8" ht="33.75" customHeight="1" thickBot="1" x14ac:dyDescent="0.3">
      <c r="B111" s="28" t="s">
        <v>4</v>
      </c>
      <c r="C111" s="95"/>
      <c r="D111" s="79" t="s">
        <v>62</v>
      </c>
      <c r="E111" s="79" t="s">
        <v>66</v>
      </c>
      <c r="F111" s="79" t="s">
        <v>67</v>
      </c>
      <c r="G111" s="79" t="s">
        <v>68</v>
      </c>
      <c r="H111" s="79" t="s">
        <v>69</v>
      </c>
    </row>
    <row r="112" spans="2:8" ht="16.5" thickBot="1" x14ac:dyDescent="0.3">
      <c r="B112" s="2" t="s">
        <v>5</v>
      </c>
      <c r="C112" s="7">
        <f t="shared" ref="C112:H112" si="13">C114+C115+C116</f>
        <v>19622100</v>
      </c>
      <c r="D112" s="7">
        <f>D114+D115+D116</f>
        <v>15469083</v>
      </c>
      <c r="E112" s="7">
        <f t="shared" si="13"/>
        <v>2761586</v>
      </c>
      <c r="F112" s="7">
        <f>F114+F115+F116</f>
        <v>5507092</v>
      </c>
      <c r="G112" s="7">
        <f>G114+G115+G116</f>
        <v>9020029</v>
      </c>
      <c r="H112" s="7">
        <f t="shared" si="13"/>
        <v>15468296</v>
      </c>
    </row>
    <row r="113" spans="2:8" ht="16.5" thickBot="1" x14ac:dyDescent="0.3">
      <c r="B113" s="1" t="s">
        <v>6</v>
      </c>
      <c r="C113" s="8"/>
      <c r="D113" s="8"/>
      <c r="E113" s="8"/>
      <c r="F113" s="8"/>
      <c r="G113" s="8"/>
      <c r="H113" s="8"/>
    </row>
    <row r="114" spans="2:8" ht="16.5" thickBot="1" x14ac:dyDescent="0.3">
      <c r="B114" s="3" t="s">
        <v>7</v>
      </c>
      <c r="C114" s="8">
        <v>6535500</v>
      </c>
      <c r="D114" s="8">
        <v>6684589</v>
      </c>
      <c r="E114" s="8">
        <v>1525375</v>
      </c>
      <c r="F114" s="8">
        <v>3115924</v>
      </c>
      <c r="G114" s="8">
        <v>4848641</v>
      </c>
      <c r="H114" s="8">
        <v>6684261</v>
      </c>
    </row>
    <row r="115" spans="2:8" ht="16.5" thickBot="1" x14ac:dyDescent="0.3">
      <c r="B115" s="3" t="s">
        <v>8</v>
      </c>
      <c r="C115" s="8">
        <v>13041600</v>
      </c>
      <c r="D115" s="8">
        <v>7721415</v>
      </c>
      <c r="E115" s="8">
        <v>1008367</v>
      </c>
      <c r="F115" s="8">
        <v>2118929</v>
      </c>
      <c r="G115" s="8">
        <v>3600428</v>
      </c>
      <c r="H115" s="8">
        <v>7721046</v>
      </c>
    </row>
    <row r="116" spans="2:8" ht="16.5" thickBot="1" x14ac:dyDescent="0.3">
      <c r="B116" s="3" t="s">
        <v>9</v>
      </c>
      <c r="C116" s="8">
        <v>45000</v>
      </c>
      <c r="D116" s="8">
        <v>1063079</v>
      </c>
      <c r="E116" s="8">
        <v>227844</v>
      </c>
      <c r="F116" s="8">
        <v>272239</v>
      </c>
      <c r="G116" s="8">
        <v>570960</v>
      </c>
      <c r="H116" s="8">
        <v>1062989</v>
      </c>
    </row>
    <row r="117" spans="2:8" ht="16.5" thickBot="1" x14ac:dyDescent="0.3">
      <c r="B117" s="1"/>
      <c r="C117" s="8"/>
      <c r="D117" s="8"/>
      <c r="E117" s="8"/>
      <c r="F117" s="8"/>
      <c r="G117" s="8"/>
      <c r="H117" s="8"/>
    </row>
    <row r="118" spans="2:8" ht="16.5" thickBot="1" x14ac:dyDescent="0.3">
      <c r="B118" s="2" t="s">
        <v>10</v>
      </c>
      <c r="C118" s="7">
        <v>0</v>
      </c>
      <c r="D118" s="7">
        <f>D120</f>
        <v>34277</v>
      </c>
      <c r="E118" s="7">
        <v>0</v>
      </c>
      <c r="F118" s="7">
        <f>F120</f>
        <v>20103</v>
      </c>
      <c r="G118" s="7">
        <f>G120</f>
        <v>20103</v>
      </c>
      <c r="H118" s="7">
        <f>H120</f>
        <v>34277</v>
      </c>
    </row>
    <row r="119" spans="2:8" ht="16.5" thickBot="1" x14ac:dyDescent="0.3">
      <c r="B119" s="1" t="s">
        <v>6</v>
      </c>
      <c r="C119" s="8"/>
      <c r="D119" s="8"/>
      <c r="E119" s="8"/>
      <c r="F119" s="8"/>
      <c r="G119" s="8"/>
      <c r="H119" s="8"/>
    </row>
    <row r="120" spans="2:8" ht="16.5" thickBot="1" x14ac:dyDescent="0.3">
      <c r="B120" s="51" t="s">
        <v>28</v>
      </c>
      <c r="C120" s="52"/>
      <c r="D120" s="52">
        <v>34277</v>
      </c>
      <c r="E120" s="52"/>
      <c r="F120" s="52">
        <v>20103</v>
      </c>
      <c r="G120" s="52">
        <v>20103</v>
      </c>
      <c r="H120" s="52">
        <v>34277</v>
      </c>
    </row>
    <row r="121" spans="2:8" ht="16.5" thickBot="1" x14ac:dyDescent="0.3">
      <c r="B121" s="1" t="s">
        <v>11</v>
      </c>
      <c r="C121" s="8"/>
      <c r="D121" s="8"/>
      <c r="E121" s="8"/>
      <c r="F121" s="8"/>
      <c r="G121" s="8"/>
      <c r="H121" s="8"/>
    </row>
    <row r="122" spans="2:8" ht="16.5" thickBot="1" x14ac:dyDescent="0.3">
      <c r="B122" s="1"/>
      <c r="C122" s="8"/>
      <c r="D122" s="8"/>
      <c r="E122" s="8"/>
      <c r="F122" s="8"/>
      <c r="G122" s="8"/>
      <c r="H122" s="8"/>
    </row>
    <row r="123" spans="2:8" ht="16.5" thickBot="1" x14ac:dyDescent="0.3">
      <c r="B123" s="2" t="s">
        <v>12</v>
      </c>
      <c r="C123" s="7">
        <f t="shared" ref="C123:H123" si="14">C112+C118</f>
        <v>19622100</v>
      </c>
      <c r="D123" s="7">
        <f t="shared" si="14"/>
        <v>15503360</v>
      </c>
      <c r="E123" s="7">
        <f t="shared" si="14"/>
        <v>2761586</v>
      </c>
      <c r="F123" s="7">
        <f t="shared" si="14"/>
        <v>5527195</v>
      </c>
      <c r="G123" s="7">
        <f t="shared" si="14"/>
        <v>9040132</v>
      </c>
      <c r="H123" s="7">
        <f t="shared" si="14"/>
        <v>15502573</v>
      </c>
    </row>
    <row r="124" spans="2:8" ht="16.5" thickBot="1" x14ac:dyDescent="0.3">
      <c r="B124" s="1"/>
      <c r="C124" s="8"/>
      <c r="D124" s="8"/>
      <c r="E124" s="8"/>
      <c r="F124" s="8"/>
      <c r="G124" s="8"/>
      <c r="H124" s="8"/>
    </row>
    <row r="125" spans="2:8" ht="16.5" thickBot="1" x14ac:dyDescent="0.3">
      <c r="B125" s="1" t="s">
        <v>13</v>
      </c>
      <c r="C125" s="8">
        <v>397</v>
      </c>
      <c r="D125" s="8">
        <v>397</v>
      </c>
      <c r="E125" s="8">
        <v>370</v>
      </c>
      <c r="F125" s="8">
        <v>373</v>
      </c>
      <c r="G125" s="8">
        <v>380</v>
      </c>
      <c r="H125" s="8">
        <v>381</v>
      </c>
    </row>
    <row r="127" spans="2:8" ht="16.5" thickBot="1" x14ac:dyDescent="0.3"/>
    <row r="128" spans="2:8" ht="36" customHeight="1" thickBot="1" x14ac:dyDescent="0.3">
      <c r="B128" s="102" t="s">
        <v>52</v>
      </c>
      <c r="C128" s="103"/>
      <c r="D128" s="103"/>
      <c r="E128" s="103"/>
      <c r="F128" s="103"/>
      <c r="G128" s="103"/>
      <c r="H128" s="104"/>
    </row>
    <row r="129" spans="2:8" x14ac:dyDescent="0.25">
      <c r="B129" s="27" t="s">
        <v>3</v>
      </c>
      <c r="C129" s="94" t="s">
        <v>61</v>
      </c>
      <c r="D129" s="78" t="s">
        <v>0</v>
      </c>
      <c r="E129" s="78" t="s">
        <v>1</v>
      </c>
      <c r="F129" s="78" t="s">
        <v>1</v>
      </c>
      <c r="G129" s="78" t="s">
        <v>1</v>
      </c>
      <c r="H129" s="78" t="s">
        <v>1</v>
      </c>
    </row>
    <row r="130" spans="2:8" ht="34.5" customHeight="1" thickBot="1" x14ac:dyDescent="0.3">
      <c r="B130" s="28" t="s">
        <v>4</v>
      </c>
      <c r="C130" s="95"/>
      <c r="D130" s="79" t="s">
        <v>62</v>
      </c>
      <c r="E130" s="79" t="s">
        <v>66</v>
      </c>
      <c r="F130" s="79" t="s">
        <v>67</v>
      </c>
      <c r="G130" s="79" t="s">
        <v>68</v>
      </c>
      <c r="H130" s="79" t="s">
        <v>69</v>
      </c>
    </row>
    <row r="131" spans="2:8" ht="16.5" thickBot="1" x14ac:dyDescent="0.3">
      <c r="B131" s="2" t="s">
        <v>5</v>
      </c>
      <c r="C131" s="7">
        <f t="shared" ref="C131:H131" si="15">C133+C134+C135</f>
        <v>611100</v>
      </c>
      <c r="D131" s="7">
        <f>D133+D134+D135</f>
        <v>604496</v>
      </c>
      <c r="E131" s="7">
        <f>E133+E134+E135</f>
        <v>139293</v>
      </c>
      <c r="F131" s="7">
        <f>F133+F134+F135</f>
        <v>276698</v>
      </c>
      <c r="G131" s="7">
        <f>G133+G134+G135</f>
        <v>400568</v>
      </c>
      <c r="H131" s="7">
        <f t="shared" si="15"/>
        <v>604392</v>
      </c>
    </row>
    <row r="132" spans="2:8" ht="16.5" thickBot="1" x14ac:dyDescent="0.3">
      <c r="B132" s="1" t="s">
        <v>6</v>
      </c>
      <c r="C132" s="8"/>
      <c r="D132" s="8"/>
      <c r="E132" s="8"/>
      <c r="F132" s="8"/>
      <c r="G132" s="8"/>
      <c r="H132" s="8"/>
    </row>
    <row r="133" spans="2:8" ht="16.5" thickBot="1" x14ac:dyDescent="0.3">
      <c r="B133" s="3" t="s">
        <v>7</v>
      </c>
      <c r="C133" s="8">
        <v>554300</v>
      </c>
      <c r="D133" s="8">
        <v>581100</v>
      </c>
      <c r="E133" s="8">
        <v>138654</v>
      </c>
      <c r="F133" s="8">
        <v>273659</v>
      </c>
      <c r="G133" s="8">
        <v>396613</v>
      </c>
      <c r="H133" s="8">
        <v>581052</v>
      </c>
    </row>
    <row r="134" spans="2:8" ht="16.5" thickBot="1" x14ac:dyDescent="0.3">
      <c r="B134" s="3" t="s">
        <v>8</v>
      </c>
      <c r="C134" s="8">
        <v>56800</v>
      </c>
      <c r="D134" s="8">
        <v>19400</v>
      </c>
      <c r="E134" s="8">
        <v>639</v>
      </c>
      <c r="F134" s="8">
        <v>3039</v>
      </c>
      <c r="G134" s="8">
        <v>3955</v>
      </c>
      <c r="H134" s="8">
        <v>19344</v>
      </c>
    </row>
    <row r="135" spans="2:8" ht="16.5" thickBot="1" x14ac:dyDescent="0.3">
      <c r="B135" s="3" t="s">
        <v>9</v>
      </c>
      <c r="C135" s="8"/>
      <c r="D135" s="8">
        <v>3996</v>
      </c>
      <c r="E135" s="8"/>
      <c r="F135" s="8"/>
      <c r="G135" s="8"/>
      <c r="H135" s="8">
        <v>3996</v>
      </c>
    </row>
    <row r="136" spans="2:8" ht="16.5" thickBot="1" x14ac:dyDescent="0.3">
      <c r="B136" s="1"/>
      <c r="C136" s="8"/>
      <c r="D136" s="8"/>
      <c r="E136" s="8"/>
      <c r="F136" s="8"/>
      <c r="G136" s="8"/>
      <c r="H136" s="8"/>
    </row>
    <row r="137" spans="2:8" ht="16.5" thickBot="1" x14ac:dyDescent="0.3">
      <c r="B137" s="2" t="s">
        <v>10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</row>
    <row r="138" spans="2:8" ht="16.5" thickBot="1" x14ac:dyDescent="0.3">
      <c r="B138" s="1" t="s">
        <v>6</v>
      </c>
      <c r="C138" s="8"/>
      <c r="D138" s="8"/>
      <c r="E138" s="8"/>
      <c r="F138" s="8"/>
      <c r="G138" s="8"/>
      <c r="H138" s="8"/>
    </row>
    <row r="139" spans="2:8" ht="16.5" thickBot="1" x14ac:dyDescent="0.3">
      <c r="B139" s="1" t="s">
        <v>11</v>
      </c>
      <c r="C139" s="8"/>
      <c r="D139" s="8"/>
      <c r="E139" s="8"/>
      <c r="F139" s="8"/>
      <c r="G139" s="8"/>
      <c r="H139" s="8"/>
    </row>
    <row r="140" spans="2:8" ht="16.5" thickBot="1" x14ac:dyDescent="0.3">
      <c r="B140" s="1" t="s">
        <v>11</v>
      </c>
      <c r="C140" s="8"/>
      <c r="D140" s="8"/>
      <c r="E140" s="8"/>
      <c r="F140" s="8"/>
      <c r="G140" s="8"/>
      <c r="H140" s="8"/>
    </row>
    <row r="141" spans="2:8" ht="16.5" thickBot="1" x14ac:dyDescent="0.3">
      <c r="B141" s="1"/>
      <c r="C141" s="8"/>
      <c r="D141" s="8"/>
      <c r="E141" s="8"/>
      <c r="F141" s="8"/>
      <c r="G141" s="8"/>
      <c r="H141" s="8"/>
    </row>
    <row r="142" spans="2:8" ht="20.25" customHeight="1" thickBot="1" x14ac:dyDescent="0.3">
      <c r="B142" s="2" t="s">
        <v>12</v>
      </c>
      <c r="C142" s="7">
        <f t="shared" ref="C142:H142" si="16">C131+C137</f>
        <v>611100</v>
      </c>
      <c r="D142" s="7">
        <f t="shared" si="16"/>
        <v>604496</v>
      </c>
      <c r="E142" s="7">
        <f t="shared" si="16"/>
        <v>139293</v>
      </c>
      <c r="F142" s="7">
        <f t="shared" si="16"/>
        <v>276698</v>
      </c>
      <c r="G142" s="7">
        <f t="shared" si="16"/>
        <v>400568</v>
      </c>
      <c r="H142" s="7">
        <f t="shared" si="16"/>
        <v>604392</v>
      </c>
    </row>
    <row r="143" spans="2:8" ht="16.5" thickBot="1" x14ac:dyDescent="0.3">
      <c r="B143" s="1"/>
      <c r="C143" s="8"/>
      <c r="D143" s="8"/>
      <c r="E143" s="8"/>
      <c r="F143" s="8"/>
      <c r="G143" s="8"/>
      <c r="H143" s="8"/>
    </row>
    <row r="144" spans="2:8" ht="16.5" thickBot="1" x14ac:dyDescent="0.3">
      <c r="B144" s="1" t="s">
        <v>13</v>
      </c>
      <c r="C144" s="8">
        <v>24</v>
      </c>
      <c r="D144" s="8">
        <v>32</v>
      </c>
      <c r="E144" s="8">
        <v>22</v>
      </c>
      <c r="F144" s="8">
        <v>23</v>
      </c>
      <c r="G144" s="8">
        <v>24</v>
      </c>
      <c r="H144" s="8">
        <v>25</v>
      </c>
    </row>
    <row r="146" spans="2:15" ht="16.5" thickBot="1" x14ac:dyDescent="0.3">
      <c r="L146" s="36"/>
    </row>
    <row r="147" spans="2:15" ht="37.5" customHeight="1" thickBot="1" x14ac:dyDescent="0.3">
      <c r="B147" s="102" t="s">
        <v>53</v>
      </c>
      <c r="C147" s="103"/>
      <c r="D147" s="103"/>
      <c r="E147" s="103"/>
      <c r="F147" s="103"/>
      <c r="G147" s="103"/>
      <c r="H147" s="104"/>
      <c r="L147" s="101"/>
      <c r="M147" s="101"/>
      <c r="N147" s="101"/>
      <c r="O147" s="101"/>
    </row>
    <row r="148" spans="2:15" x14ac:dyDescent="0.25">
      <c r="B148" s="27" t="s">
        <v>3</v>
      </c>
      <c r="C148" s="94" t="s">
        <v>61</v>
      </c>
      <c r="D148" s="78" t="s">
        <v>0</v>
      </c>
      <c r="E148" s="78" t="s">
        <v>1</v>
      </c>
      <c r="F148" s="78" t="s">
        <v>1</v>
      </c>
      <c r="G148" s="78" t="s">
        <v>1</v>
      </c>
      <c r="H148" s="78" t="s">
        <v>1</v>
      </c>
    </row>
    <row r="149" spans="2:15" ht="26.25" thickBot="1" x14ac:dyDescent="0.3">
      <c r="B149" s="28" t="s">
        <v>4</v>
      </c>
      <c r="C149" s="95"/>
      <c r="D149" s="79" t="s">
        <v>62</v>
      </c>
      <c r="E149" s="79" t="s">
        <v>66</v>
      </c>
      <c r="F149" s="79" t="s">
        <v>67</v>
      </c>
      <c r="G149" s="79" t="s">
        <v>68</v>
      </c>
      <c r="H149" s="79" t="s">
        <v>69</v>
      </c>
    </row>
    <row r="150" spans="2:15" ht="16.5" thickBot="1" x14ac:dyDescent="0.3">
      <c r="B150" s="2" t="s">
        <v>5</v>
      </c>
      <c r="C150" s="7">
        <f t="shared" ref="C150" si="17">C152+C153+C154</f>
        <v>2108700</v>
      </c>
      <c r="D150" s="7">
        <f>D152+D153+D154</f>
        <v>3114474</v>
      </c>
      <c r="E150" s="7">
        <f>E152+E153+E154</f>
        <v>851366</v>
      </c>
      <c r="F150" s="7">
        <f t="shared" ref="F150:H150" si="18">F152+F153+F154</f>
        <v>1551959</v>
      </c>
      <c r="G150" s="7">
        <f t="shared" si="18"/>
        <v>2275328</v>
      </c>
      <c r="H150" s="7">
        <f t="shared" si="18"/>
        <v>3117185</v>
      </c>
    </row>
    <row r="151" spans="2:15" ht="16.5" thickBot="1" x14ac:dyDescent="0.3">
      <c r="B151" s="1" t="s">
        <v>6</v>
      </c>
      <c r="C151" s="8"/>
      <c r="D151" s="8"/>
      <c r="E151" s="8"/>
      <c r="F151" s="8"/>
      <c r="G151" s="8"/>
      <c r="H151" s="8"/>
    </row>
    <row r="152" spans="2:15" ht="16.5" thickBot="1" x14ac:dyDescent="0.3">
      <c r="B152" s="3" t="s">
        <v>7</v>
      </c>
      <c r="C152" s="8">
        <v>1224600</v>
      </c>
      <c r="D152" s="8">
        <v>1914150</v>
      </c>
      <c r="E152" s="8">
        <v>453362</v>
      </c>
      <c r="F152" s="8">
        <v>937292</v>
      </c>
      <c r="G152" s="8">
        <v>1305392</v>
      </c>
      <c r="H152" s="8">
        <v>1914244</v>
      </c>
    </row>
    <row r="153" spans="2:15" ht="16.5" thickBot="1" x14ac:dyDescent="0.3">
      <c r="B153" s="3" t="s">
        <v>8</v>
      </c>
      <c r="C153" s="8">
        <v>675100</v>
      </c>
      <c r="D153" s="8">
        <v>921959</v>
      </c>
      <c r="E153" s="8">
        <v>374936</v>
      </c>
      <c r="F153" s="8">
        <v>591599</v>
      </c>
      <c r="G153" s="8">
        <v>760868</v>
      </c>
      <c r="H153" s="8">
        <v>924576</v>
      </c>
    </row>
    <row r="154" spans="2:15" ht="16.5" thickBot="1" x14ac:dyDescent="0.3">
      <c r="B154" s="3" t="s">
        <v>9</v>
      </c>
      <c r="C154" s="8">
        <v>209000</v>
      </c>
      <c r="D154" s="8">
        <v>278365</v>
      </c>
      <c r="E154" s="8">
        <v>23068</v>
      </c>
      <c r="F154" s="8">
        <v>23068</v>
      </c>
      <c r="G154" s="8">
        <v>209068</v>
      </c>
      <c r="H154" s="8">
        <v>278365</v>
      </c>
    </row>
    <row r="155" spans="2:15" ht="16.5" thickBot="1" x14ac:dyDescent="0.3">
      <c r="B155" s="1"/>
      <c r="C155" s="8"/>
      <c r="D155" s="8"/>
      <c r="E155" s="8"/>
      <c r="F155" s="8"/>
      <c r="G155" s="8"/>
      <c r="H155" s="8"/>
    </row>
    <row r="156" spans="2:15" ht="16.5" thickBot="1" x14ac:dyDescent="0.3">
      <c r="B156" s="2" t="s">
        <v>10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</row>
    <row r="157" spans="2:15" ht="16.5" thickBot="1" x14ac:dyDescent="0.3">
      <c r="B157" s="1" t="s">
        <v>6</v>
      </c>
      <c r="C157" s="8"/>
      <c r="D157" s="8"/>
      <c r="E157" s="8"/>
      <c r="F157" s="8"/>
      <c r="G157" s="8"/>
      <c r="H157" s="8"/>
    </row>
    <row r="158" spans="2:15" ht="16.5" thickBot="1" x14ac:dyDescent="0.3">
      <c r="B158" s="1" t="s">
        <v>11</v>
      </c>
      <c r="C158" s="8"/>
      <c r="D158" s="8"/>
      <c r="E158" s="8"/>
      <c r="F158" s="8"/>
      <c r="G158" s="8"/>
      <c r="H158" s="8"/>
    </row>
    <row r="159" spans="2:15" ht="16.5" thickBot="1" x14ac:dyDescent="0.3">
      <c r="B159" s="1" t="s">
        <v>11</v>
      </c>
      <c r="C159" s="8"/>
      <c r="D159" s="8"/>
      <c r="E159" s="8"/>
      <c r="F159" s="8"/>
      <c r="G159" s="8"/>
      <c r="H159" s="8"/>
    </row>
    <row r="160" spans="2:15" ht="16.5" thickBot="1" x14ac:dyDescent="0.3">
      <c r="B160" s="1"/>
      <c r="C160" s="8"/>
      <c r="D160" s="8"/>
      <c r="E160" s="8"/>
      <c r="F160" s="8"/>
      <c r="G160" s="8"/>
      <c r="H160" s="8"/>
    </row>
    <row r="161" spans="2:11" ht="16.5" thickBot="1" x14ac:dyDescent="0.3">
      <c r="B161" s="2" t="s">
        <v>12</v>
      </c>
      <c r="C161" s="7">
        <f t="shared" ref="C161:E161" si="19">C150+C156</f>
        <v>2108700</v>
      </c>
      <c r="D161" s="7">
        <f t="shared" si="19"/>
        <v>3114474</v>
      </c>
      <c r="E161" s="7">
        <f t="shared" si="19"/>
        <v>851366</v>
      </c>
      <c r="F161" s="7">
        <f t="shared" ref="F161:H161" si="20">F150+F156</f>
        <v>1551959</v>
      </c>
      <c r="G161" s="7">
        <f t="shared" si="20"/>
        <v>2275328</v>
      </c>
      <c r="H161" s="7">
        <f t="shared" si="20"/>
        <v>3117185</v>
      </c>
    </row>
    <row r="162" spans="2:11" ht="16.5" thickBot="1" x14ac:dyDescent="0.3">
      <c r="B162" s="1"/>
      <c r="C162" s="8"/>
      <c r="D162" s="8"/>
      <c r="E162" s="8"/>
      <c r="F162" s="8"/>
      <c r="G162" s="8"/>
      <c r="H162" s="8"/>
    </row>
    <row r="163" spans="2:11" ht="16.5" thickBot="1" x14ac:dyDescent="0.3">
      <c r="B163" s="1" t="s">
        <v>13</v>
      </c>
      <c r="C163" s="8">
        <v>105</v>
      </c>
      <c r="D163" s="8">
        <v>105</v>
      </c>
      <c r="E163" s="8">
        <v>102</v>
      </c>
      <c r="F163" s="8">
        <v>103</v>
      </c>
      <c r="G163" s="8">
        <v>102</v>
      </c>
      <c r="H163" s="8">
        <v>102</v>
      </c>
    </row>
    <row r="165" spans="2:11" ht="16.5" thickBot="1" x14ac:dyDescent="0.3">
      <c r="K165" s="36"/>
    </row>
    <row r="166" spans="2:11" ht="16.5" customHeight="1" thickBot="1" x14ac:dyDescent="0.3">
      <c r="B166" s="102" t="s">
        <v>54</v>
      </c>
      <c r="C166" s="103"/>
      <c r="D166" s="103"/>
      <c r="E166" s="103"/>
      <c r="F166" s="103"/>
      <c r="G166" s="103"/>
      <c r="H166" s="104"/>
    </row>
    <row r="167" spans="2:11" x14ac:dyDescent="0.25">
      <c r="B167" s="27" t="s">
        <v>3</v>
      </c>
      <c r="C167" s="94" t="s">
        <v>61</v>
      </c>
      <c r="D167" s="78" t="s">
        <v>0</v>
      </c>
      <c r="E167" s="78" t="s">
        <v>1</v>
      </c>
      <c r="F167" s="78" t="s">
        <v>1</v>
      </c>
      <c r="G167" s="78" t="s">
        <v>1</v>
      </c>
      <c r="H167" s="78" t="s">
        <v>1</v>
      </c>
    </row>
    <row r="168" spans="2:11" ht="34.5" customHeight="1" thickBot="1" x14ac:dyDescent="0.3">
      <c r="B168" s="28" t="s">
        <v>4</v>
      </c>
      <c r="C168" s="95"/>
      <c r="D168" s="79" t="s">
        <v>62</v>
      </c>
      <c r="E168" s="79" t="s">
        <v>66</v>
      </c>
      <c r="F168" s="79" t="s">
        <v>67</v>
      </c>
      <c r="G168" s="79" t="s">
        <v>68</v>
      </c>
      <c r="H168" s="79" t="s">
        <v>69</v>
      </c>
    </row>
    <row r="169" spans="2:11" ht="16.5" thickBot="1" x14ac:dyDescent="0.3">
      <c r="B169" s="2" t="s">
        <v>5</v>
      </c>
      <c r="C169" s="7">
        <f t="shared" ref="C169" si="21">C171+C172+C173</f>
        <v>16510600</v>
      </c>
      <c r="D169" s="7">
        <f>D171+D172+D173</f>
        <v>7262492</v>
      </c>
      <c r="E169" s="7">
        <f>E171+E172+E173</f>
        <v>1916322</v>
      </c>
      <c r="F169" s="7">
        <f t="shared" ref="F169:H169" si="22">F171+F172+F173</f>
        <v>3345998</v>
      </c>
      <c r="G169" s="7">
        <f t="shared" si="22"/>
        <v>4746674</v>
      </c>
      <c r="H169" s="7">
        <f t="shared" si="22"/>
        <v>7255532</v>
      </c>
    </row>
    <row r="170" spans="2:11" ht="16.5" thickBot="1" x14ac:dyDescent="0.3">
      <c r="B170" s="1" t="s">
        <v>6</v>
      </c>
      <c r="C170" s="8"/>
      <c r="D170" s="8"/>
      <c r="E170" s="8"/>
      <c r="F170" s="8"/>
      <c r="G170" s="8"/>
      <c r="H170" s="8"/>
    </row>
    <row r="171" spans="2:11" ht="16.5" thickBot="1" x14ac:dyDescent="0.3">
      <c r="B171" s="3" t="s">
        <v>7</v>
      </c>
      <c r="C171" s="8">
        <v>3208000</v>
      </c>
      <c r="D171" s="8">
        <v>3506233</v>
      </c>
      <c r="E171" s="8">
        <v>823795</v>
      </c>
      <c r="F171" s="8">
        <v>1654397</v>
      </c>
      <c r="G171" s="8">
        <v>2395904</v>
      </c>
      <c r="H171" s="8">
        <v>3502717</v>
      </c>
    </row>
    <row r="172" spans="2:11" ht="16.5" thickBot="1" x14ac:dyDescent="0.3">
      <c r="B172" s="3" t="s">
        <v>8</v>
      </c>
      <c r="C172" s="8">
        <v>12702600</v>
      </c>
      <c r="D172" s="8">
        <v>3254368</v>
      </c>
      <c r="E172" s="8">
        <v>1092527</v>
      </c>
      <c r="F172" s="8">
        <v>1679075</v>
      </c>
      <c r="G172" s="8">
        <v>2331912</v>
      </c>
      <c r="H172" s="8">
        <v>3251244</v>
      </c>
    </row>
    <row r="173" spans="2:11" ht="16.5" thickBot="1" x14ac:dyDescent="0.3">
      <c r="B173" s="3" t="s">
        <v>9</v>
      </c>
      <c r="C173" s="8">
        <v>600000</v>
      </c>
      <c r="D173" s="8">
        <v>501891</v>
      </c>
      <c r="E173" s="8"/>
      <c r="F173" s="8">
        <v>12526</v>
      </c>
      <c r="G173" s="8">
        <v>18858</v>
      </c>
      <c r="H173" s="8">
        <v>501571</v>
      </c>
    </row>
    <row r="174" spans="2:11" ht="16.5" thickBot="1" x14ac:dyDescent="0.3">
      <c r="B174" s="1"/>
      <c r="C174" s="8"/>
      <c r="D174" s="8"/>
      <c r="E174" s="8"/>
      <c r="F174" s="8"/>
      <c r="G174" s="8"/>
      <c r="H174" s="8"/>
    </row>
    <row r="175" spans="2:11" ht="16.5" thickBot="1" x14ac:dyDescent="0.3">
      <c r="B175" s="2" t="s">
        <v>10</v>
      </c>
      <c r="C175" s="7">
        <v>0</v>
      </c>
      <c r="D175" s="7">
        <v>0</v>
      </c>
      <c r="E175" s="7">
        <v>0</v>
      </c>
      <c r="F175" s="7">
        <f>F177+F178</f>
        <v>725</v>
      </c>
      <c r="G175" s="7">
        <f>G177+G178</f>
        <v>951776</v>
      </c>
      <c r="H175" s="7">
        <v>0</v>
      </c>
    </row>
    <row r="176" spans="2:11" ht="16.5" thickBot="1" x14ac:dyDescent="0.3">
      <c r="B176" s="1" t="s">
        <v>6</v>
      </c>
      <c r="C176" s="8"/>
      <c r="D176" s="8"/>
      <c r="E176" s="8"/>
      <c r="F176" s="8"/>
      <c r="G176" s="8"/>
      <c r="H176" s="8"/>
    </row>
    <row r="177" spans="2:8" ht="16.5" thickBot="1" x14ac:dyDescent="0.3">
      <c r="B177" s="1" t="s">
        <v>77</v>
      </c>
      <c r="C177" s="8"/>
      <c r="D177" s="8"/>
      <c r="E177" s="8"/>
      <c r="F177" s="8">
        <v>725</v>
      </c>
      <c r="G177" s="8">
        <v>951776</v>
      </c>
      <c r="H177" s="8"/>
    </row>
    <row r="178" spans="2:8" ht="16.5" thickBot="1" x14ac:dyDescent="0.3">
      <c r="B178" s="1" t="s">
        <v>11</v>
      </c>
      <c r="C178" s="8"/>
      <c r="D178" s="8"/>
      <c r="E178" s="8"/>
      <c r="F178" s="8"/>
      <c r="G178" s="8"/>
      <c r="H178" s="8"/>
    </row>
    <row r="179" spans="2:8" ht="16.5" thickBot="1" x14ac:dyDescent="0.3">
      <c r="B179" s="1"/>
      <c r="C179" s="8"/>
      <c r="D179" s="8"/>
      <c r="E179" s="8"/>
      <c r="F179" s="8"/>
      <c r="G179" s="8"/>
      <c r="H179" s="8"/>
    </row>
    <row r="180" spans="2:8" ht="16.5" thickBot="1" x14ac:dyDescent="0.3">
      <c r="B180" s="2" t="s">
        <v>12</v>
      </c>
      <c r="C180" s="7">
        <f t="shared" ref="C180:E180" si="23">C169+C175</f>
        <v>16510600</v>
      </c>
      <c r="D180" s="7">
        <f t="shared" si="23"/>
        <v>7262492</v>
      </c>
      <c r="E180" s="7">
        <f t="shared" si="23"/>
        <v>1916322</v>
      </c>
      <c r="F180" s="7">
        <f t="shared" ref="F180:H180" si="24">F169+F175</f>
        <v>3346723</v>
      </c>
      <c r="G180" s="7">
        <f t="shared" si="24"/>
        <v>5698450</v>
      </c>
      <c r="H180" s="7">
        <f t="shared" si="24"/>
        <v>7255532</v>
      </c>
    </row>
    <row r="181" spans="2:8" ht="16.5" thickBot="1" x14ac:dyDescent="0.3">
      <c r="B181" s="1"/>
      <c r="C181" s="8"/>
      <c r="D181" s="8"/>
      <c r="E181" s="8"/>
      <c r="F181" s="8"/>
      <c r="G181" s="8"/>
      <c r="H181" s="8"/>
    </row>
    <row r="182" spans="2:8" ht="16.5" thickBot="1" x14ac:dyDescent="0.3">
      <c r="B182" s="1" t="s">
        <v>13</v>
      </c>
      <c r="C182" s="8">
        <v>167</v>
      </c>
      <c r="D182" s="8">
        <v>190</v>
      </c>
      <c r="E182" s="8">
        <v>145</v>
      </c>
      <c r="F182" s="8">
        <v>143</v>
      </c>
      <c r="G182" s="8">
        <v>143</v>
      </c>
      <c r="H182" s="8">
        <v>145</v>
      </c>
    </row>
  </sheetData>
  <mergeCells count="22">
    <mergeCell ref="C68:C69"/>
    <mergeCell ref="C91:C92"/>
    <mergeCell ref="C110:C111"/>
    <mergeCell ref="C167:C168"/>
    <mergeCell ref="C148:C149"/>
    <mergeCell ref="C129:C130"/>
    <mergeCell ref="B90:G90"/>
    <mergeCell ref="B3:H3"/>
    <mergeCell ref="B4:H4"/>
    <mergeCell ref="B5:H5"/>
    <mergeCell ref="B67:D67"/>
    <mergeCell ref="B45:D45"/>
    <mergeCell ref="B25:D25"/>
    <mergeCell ref="B7:D7"/>
    <mergeCell ref="C8:C9"/>
    <mergeCell ref="C26:C27"/>
    <mergeCell ref="C46:C47"/>
    <mergeCell ref="L147:O147"/>
    <mergeCell ref="B166:H166"/>
    <mergeCell ref="B147:H147"/>
    <mergeCell ref="B128:H128"/>
    <mergeCell ref="B109:H109"/>
  </mergeCells>
  <pageMargins left="0.19685039370078741" right="0.23622047244094491" top="0.63" bottom="0.39370078740157483" header="0.23622047244094491" footer="0.31496062992125984"/>
  <pageSetup paperSize="9" scale="90" orientation="landscape" r:id="rId1"/>
  <rowBreaks count="8" manualBreakCount="8">
    <brk id="24" max="7" man="1"/>
    <brk id="44" max="7" man="1"/>
    <brk id="66" max="7" man="1"/>
    <brk id="89" max="7" man="1"/>
    <brk id="108" max="7" man="1"/>
    <brk id="127" max="7" man="1"/>
    <brk id="146" max="7" man="1"/>
    <brk id="165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обл.пол</vt:lpstr>
      <vt:lpstr>прог.</vt:lpstr>
      <vt:lpstr>обл.пол!_Hlk194811156</vt:lpstr>
      <vt:lpstr>прог.!Print_Area</vt:lpstr>
      <vt:lpstr>прог.!Print_Titles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Irena Petsanova</cp:lastModifiedBy>
  <cp:lastPrinted>2017-07-26T06:50:09Z</cp:lastPrinted>
  <dcterms:created xsi:type="dcterms:W3CDTF">2014-04-04T08:25:26Z</dcterms:created>
  <dcterms:modified xsi:type="dcterms:W3CDTF">2018-03-21T09:30:21Z</dcterms:modified>
</cp:coreProperties>
</file>